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5480" windowHeight="100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<sst xmlns="http://schemas.openxmlformats.org/spreadsheetml/2006/main" count="348" uniqueCount="88">
  <si>
    <t>MV8</t>
  </si>
  <si>
    <t>W2X</t>
  </si>
  <si>
    <t>WJV4+ b</t>
  </si>
  <si>
    <t>WJV4+ a</t>
  </si>
  <si>
    <t>MN8 b</t>
  </si>
  <si>
    <t>MN8 a</t>
  </si>
  <si>
    <t>WN8 b</t>
  </si>
  <si>
    <t>WN8 a</t>
  </si>
  <si>
    <t>MJV4+ b</t>
  </si>
  <si>
    <t>MJV4+ a</t>
  </si>
  <si>
    <t>W3rd 8</t>
  </si>
  <si>
    <t>M3rd 8</t>
  </si>
  <si>
    <t>M1X a</t>
  </si>
  <si>
    <t>M1X b</t>
  </si>
  <si>
    <t>M1X c</t>
  </si>
  <si>
    <t>WF4+</t>
  </si>
  <si>
    <t>MF4+ a</t>
  </si>
  <si>
    <t>MF4+ b</t>
  </si>
  <si>
    <t>WLt4 a</t>
  </si>
  <si>
    <t>WLt4 b</t>
  </si>
  <si>
    <t>MLt 4a</t>
  </si>
  <si>
    <t>MLt 4b</t>
  </si>
  <si>
    <t>WJV8</t>
  </si>
  <si>
    <t>MJV8</t>
  </si>
  <si>
    <t>W1X</t>
  </si>
  <si>
    <t>M2X</t>
  </si>
  <si>
    <t>WN4 a</t>
  </si>
  <si>
    <t>WN4 b</t>
  </si>
  <si>
    <t>MF8</t>
  </si>
  <si>
    <t>MN4+ a</t>
  </si>
  <si>
    <t>MN4+b</t>
  </si>
  <si>
    <t>WV4+ a</t>
  </si>
  <si>
    <t>WV4+ b</t>
  </si>
  <si>
    <t>MV4+ a</t>
  </si>
  <si>
    <t>MV4+ b</t>
  </si>
  <si>
    <t>Lane 1</t>
  </si>
  <si>
    <t>Lane 2</t>
  </si>
  <si>
    <t>Lane 3</t>
  </si>
  <si>
    <t>Lane 4</t>
  </si>
  <si>
    <t>Lane 5</t>
  </si>
  <si>
    <t>Bolles</t>
  </si>
  <si>
    <t>JEHS</t>
  </si>
  <si>
    <t>HHI</t>
  </si>
  <si>
    <t>JRC</t>
  </si>
  <si>
    <t>Fred</t>
  </si>
  <si>
    <t>Melb</t>
  </si>
  <si>
    <t>SCC</t>
  </si>
  <si>
    <t>Stanton</t>
  </si>
  <si>
    <t>St Johns</t>
  </si>
  <si>
    <t>Place</t>
  </si>
  <si>
    <t>Points</t>
  </si>
  <si>
    <t>Jacksonville Invites - 2010</t>
  </si>
  <si>
    <t>WV8</t>
  </si>
  <si>
    <t>Time</t>
  </si>
  <si>
    <t>Time -b</t>
  </si>
  <si>
    <t>Place - b</t>
  </si>
  <si>
    <t>Points - b</t>
  </si>
  <si>
    <t>Lane 1 - a</t>
  </si>
  <si>
    <t>Lane 2 - a</t>
  </si>
  <si>
    <t>Lane 3 - a</t>
  </si>
  <si>
    <t>Lane 4 - a</t>
  </si>
  <si>
    <t>Lane 5 - a</t>
  </si>
  <si>
    <t>Lane 1 - b</t>
  </si>
  <si>
    <t>Lane 2 - b</t>
  </si>
  <si>
    <t>Lane 4 - b</t>
  </si>
  <si>
    <t>Lane 3 - b</t>
  </si>
  <si>
    <t>Lane 5 - b</t>
  </si>
  <si>
    <t>V8+</t>
  </si>
  <si>
    <t>V4+</t>
  </si>
  <si>
    <t>JV8+</t>
  </si>
  <si>
    <t>JV4+</t>
  </si>
  <si>
    <t>F4+</t>
  </si>
  <si>
    <t>F8+</t>
  </si>
  <si>
    <t>3rd8+</t>
  </si>
  <si>
    <t>N8</t>
  </si>
  <si>
    <t>N4+</t>
  </si>
  <si>
    <t>1X</t>
  </si>
  <si>
    <t>2X</t>
  </si>
  <si>
    <t>Ltw4+</t>
  </si>
  <si>
    <t>M1</t>
  </si>
  <si>
    <t>M2</t>
  </si>
  <si>
    <t>M3</t>
  </si>
  <si>
    <t>W1</t>
  </si>
  <si>
    <t>W2</t>
  </si>
  <si>
    <t>W3</t>
  </si>
  <si>
    <t>Alt</t>
  </si>
  <si>
    <t>Team</t>
  </si>
  <si>
    <t>Standings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</si>
</sst>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:ss\ AM/PM"/>
    <numFmt numFmtId="165" formatCode="mm:ss.0;@"/>
    <numFmt numFmtId="166" formatCode="mm:ss.00"/>
  </numFmts>
  <fonts count="18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20" fontId="0" fillId="0" borderId="0" xfId="0" applyNumberFormat="1" applyAlignment="1">
      <alignment/>
    </xf>
    <xf numFmtId="20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5" fillId="0" borderId="0" xfId="0" applyFont="1" applyAlignment="1">
      <alignment horizontal="right"/>
    </xf>
    <xf numFmtId="20" fontId="15" fillId="0" borderId="0" xfId="0" applyNumberFormat="1" applyFont="1" applyAlignment="1">
      <alignment horizontal="right"/>
    </xf>
    <xf numFmtId="0" fontId="15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8" borderId="10" xfId="0" applyFill="1" applyBorder="1" applyAlignment="1">
      <alignment horizontal="center"/>
    </xf>
    <xf numFmtId="0" fontId="0" fillId="0" borderId="0" xfId="0" applyAlignment="1">
      <alignment horizontal="left"/>
    </xf>
    <xf numFmtId="20" fontId="15" fillId="0" borderId="0" xfId="0" applyNumberFormat="1" applyFont="1" applyAlignment="1">
      <alignment horizontal="left"/>
    </xf>
    <xf numFmtId="20" fontId="0" fillId="0" borderId="0" xfId="0" applyNumberFormat="1" applyFont="1" applyAlignment="1">
      <alignment horizontal="left"/>
    </xf>
    <xf numFmtId="20" fontId="0" fillId="0" borderId="0" xfId="0" applyNumberFormat="1" applyAlignment="1">
      <alignment horizontal="left"/>
    </xf>
    <xf numFmtId="166" fontId="0" fillId="0" borderId="10" xfId="0" applyNumberFormat="1" applyBorder="1" applyAlignment="1">
      <alignment horizontal="center"/>
    </xf>
    <xf numFmtId="0" fontId="17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5"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ont>
        <color theme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A171"/>
  <sheetViews>
    <sheetView tabSelected="1" zoomScalePageLayoutView="0" workbookViewId="0" topLeftCell="A1">
      <pane ySplit="4" topLeftCell="BM5" activePane="bottomLeft" state="frozen"/>
      <selection pane="topLeft" activeCell="A1" sqref="A1"/>
      <selection pane="bottomLeft" activeCell="C2" sqref="C2:K2"/>
    </sheetView>
  </sheetViews>
  <sheetFormatPr defaultColWidth="9.140625" defaultRowHeight="15"/>
  <cols>
    <col min="1" max="1" width="9.421875" style="0" customWidth="1"/>
    <col min="2" max="2" width="9.00390625" style="10" customWidth="1"/>
    <col min="13" max="13" width="6.7109375" style="0" hidden="1" customWidth="1"/>
    <col min="14" max="14" width="5.421875" style="0" hidden="1" customWidth="1"/>
    <col min="15" max="15" width="4.8515625" style="0" hidden="1" customWidth="1"/>
    <col min="16" max="16" width="4.421875" style="0" hidden="1" customWidth="1"/>
    <col min="17" max="17" width="4.140625" style="0" hidden="1" customWidth="1"/>
    <col min="18" max="18" width="4.57421875" style="0" hidden="1" customWidth="1"/>
    <col min="19" max="19" width="4.28125" style="0" hidden="1" customWidth="1"/>
    <col min="20" max="20" width="4.00390625" style="0" hidden="1" customWidth="1"/>
    <col min="21" max="21" width="3.7109375" style="0" hidden="1" customWidth="1"/>
    <col min="22" max="22" width="3.57421875" style="0" hidden="1" customWidth="1"/>
    <col min="23" max="23" width="3.8515625" style="0" hidden="1" customWidth="1"/>
    <col min="24" max="24" width="3.28125" style="0" hidden="1" customWidth="1"/>
    <col min="25" max="25" width="3.7109375" style="0" hidden="1" customWidth="1"/>
    <col min="26" max="26" width="4.00390625" style="0" hidden="1" customWidth="1"/>
    <col min="27" max="27" width="9.140625" style="0" hidden="1" customWidth="1"/>
  </cols>
  <sheetData>
    <row r="2" spans="3:11" ht="18.75">
      <c r="C2" s="15" t="s">
        <v>51</v>
      </c>
      <c r="D2" s="15"/>
      <c r="E2" s="15"/>
      <c r="F2" s="15"/>
      <c r="G2" s="15"/>
      <c r="H2" s="15"/>
      <c r="I2" s="15"/>
      <c r="J2" s="15"/>
      <c r="K2" s="15"/>
    </row>
    <row r="4" spans="1:27" ht="15">
      <c r="A4" s="1"/>
      <c r="C4" s="7" t="s">
        <v>40</v>
      </c>
      <c r="D4" s="7" t="s">
        <v>44</v>
      </c>
      <c r="E4" s="7" t="s">
        <v>42</v>
      </c>
      <c r="F4" s="7" t="s">
        <v>41</v>
      </c>
      <c r="G4" s="7" t="s">
        <v>43</v>
      </c>
      <c r="H4" s="7" t="s">
        <v>45</v>
      </c>
      <c r="I4" s="7" t="s">
        <v>46</v>
      </c>
      <c r="J4" s="7" t="s">
        <v>47</v>
      </c>
      <c r="K4" s="7" t="s">
        <v>48</v>
      </c>
      <c r="L4" s="4"/>
      <c r="M4" t="s">
        <v>35</v>
      </c>
      <c r="N4" t="s">
        <v>36</v>
      </c>
      <c r="O4" t="s">
        <v>37</v>
      </c>
      <c r="P4" t="s">
        <v>38</v>
      </c>
      <c r="Q4" t="s">
        <v>39</v>
      </c>
      <c r="R4" t="s">
        <v>57</v>
      </c>
      <c r="S4" t="s">
        <v>58</v>
      </c>
      <c r="T4" t="s">
        <v>59</v>
      </c>
      <c r="U4" t="s">
        <v>60</v>
      </c>
      <c r="V4" t="s">
        <v>61</v>
      </c>
      <c r="W4" t="s">
        <v>62</v>
      </c>
      <c r="X4" t="s">
        <v>63</v>
      </c>
      <c r="Y4" t="s">
        <v>65</v>
      </c>
      <c r="Z4" t="s">
        <v>64</v>
      </c>
      <c r="AA4" t="s">
        <v>66</v>
      </c>
    </row>
    <row r="5" spans="1:12" ht="15">
      <c r="A5" s="6" t="s">
        <v>52</v>
      </c>
      <c r="B5" s="11">
        <v>0.3541666666666667</v>
      </c>
      <c r="C5" s="9"/>
      <c r="D5" s="9"/>
      <c r="E5" s="9"/>
      <c r="F5" s="9" t="s">
        <v>38</v>
      </c>
      <c r="G5" s="9" t="s">
        <v>39</v>
      </c>
      <c r="H5" s="9" t="s">
        <v>35</v>
      </c>
      <c r="I5" s="9" t="s">
        <v>36</v>
      </c>
      <c r="J5" s="9" t="s">
        <v>37</v>
      </c>
      <c r="K5" s="9"/>
      <c r="L5" s="4"/>
    </row>
    <row r="6" spans="1:14" ht="15">
      <c r="A6" s="6"/>
      <c r="B6" s="12" t="s">
        <v>53</v>
      </c>
      <c r="C6" s="14"/>
      <c r="D6" s="14"/>
      <c r="E6" s="14"/>
      <c r="F6" s="14">
        <v>0.0038125</v>
      </c>
      <c r="G6" s="14">
        <v>0.0042526620370370374</v>
      </c>
      <c r="H6" s="14">
        <v>0.004768981481481481</v>
      </c>
      <c r="I6" s="14">
        <v>0.003916666666666666</v>
      </c>
      <c r="J6" s="14">
        <v>0.003755787037037037</v>
      </c>
      <c r="K6" s="14"/>
      <c r="L6" s="4"/>
      <c r="N6" t="s">
        <v>49</v>
      </c>
    </row>
    <row r="7" spans="1:26" ht="15">
      <c r="A7" s="2"/>
      <c r="B7" s="13" t="s">
        <v>49</v>
      </c>
      <c r="C7" s="8">
        <f>IF(C5=0,0)</f>
        <v>0</v>
      </c>
      <c r="D7" s="8">
        <f>IF(D5=0,0)</f>
        <v>0</v>
      </c>
      <c r="E7" s="8">
        <f>IF(E5=0,0)</f>
        <v>0</v>
      </c>
      <c r="F7" s="8">
        <v>2</v>
      </c>
      <c r="G7" s="8">
        <v>5</v>
      </c>
      <c r="H7" s="8">
        <v>4</v>
      </c>
      <c r="I7" s="8">
        <v>3</v>
      </c>
      <c r="J7" s="8">
        <v>1</v>
      </c>
      <c r="K7" s="8">
        <f>IF(K5=0,0)</f>
        <v>0</v>
      </c>
      <c r="L7" s="4"/>
      <c r="M7" t="s">
        <v>50</v>
      </c>
      <c r="N7">
        <v>0</v>
      </c>
      <c r="O7">
        <v>1</v>
      </c>
      <c r="P7">
        <v>2</v>
      </c>
      <c r="Q7">
        <v>3</v>
      </c>
      <c r="R7">
        <v>4</v>
      </c>
      <c r="S7">
        <v>5</v>
      </c>
      <c r="T7">
        <v>6</v>
      </c>
      <c r="U7">
        <v>7</v>
      </c>
      <c r="V7">
        <v>8</v>
      </c>
      <c r="W7">
        <v>9</v>
      </c>
      <c r="X7">
        <v>10</v>
      </c>
      <c r="Y7">
        <v>11</v>
      </c>
      <c r="Z7">
        <v>12</v>
      </c>
    </row>
    <row r="8" spans="1:26" ht="15">
      <c r="A8" s="2"/>
      <c r="B8" s="13" t="s">
        <v>50</v>
      </c>
      <c r="C8" s="8">
        <f>HLOOKUP(C7,$N$7:$Z$18,2,FALSE)</f>
        <v>0</v>
      </c>
      <c r="D8" s="8">
        <f aca="true" t="shared" si="0" ref="D8:K8">HLOOKUP(D7,$N$7:$Z$18,2,FALSE)</f>
        <v>0</v>
      </c>
      <c r="E8" s="8">
        <f t="shared" si="0"/>
        <v>0</v>
      </c>
      <c r="F8" s="8">
        <f t="shared" si="0"/>
        <v>86</v>
      </c>
      <c r="G8" s="8">
        <f t="shared" si="0"/>
        <v>56</v>
      </c>
      <c r="H8" s="8">
        <f t="shared" si="0"/>
        <v>64</v>
      </c>
      <c r="I8" s="8">
        <f t="shared" si="0"/>
        <v>74</v>
      </c>
      <c r="J8" s="8">
        <f t="shared" si="0"/>
        <v>100</v>
      </c>
      <c r="K8" s="8">
        <f t="shared" si="0"/>
        <v>0</v>
      </c>
      <c r="L8" s="4"/>
      <c r="M8" t="s">
        <v>67</v>
      </c>
      <c r="N8">
        <v>0</v>
      </c>
      <c r="O8">
        <v>100</v>
      </c>
      <c r="P8">
        <v>86</v>
      </c>
      <c r="Q8">
        <v>74</v>
      </c>
      <c r="R8">
        <v>64</v>
      </c>
      <c r="S8">
        <v>56</v>
      </c>
      <c r="T8">
        <v>50</v>
      </c>
      <c r="U8">
        <v>46</v>
      </c>
      <c r="V8">
        <v>42</v>
      </c>
      <c r="W8">
        <v>38</v>
      </c>
      <c r="X8">
        <v>34</v>
      </c>
      <c r="Y8">
        <v>30</v>
      </c>
      <c r="Z8">
        <v>26</v>
      </c>
    </row>
    <row r="9" spans="1:26" ht="15">
      <c r="A9" s="6" t="s">
        <v>0</v>
      </c>
      <c r="B9" s="11">
        <v>0.3611111111111111</v>
      </c>
      <c r="C9" s="9" t="s">
        <v>35</v>
      </c>
      <c r="D9" s="9"/>
      <c r="E9" s="9"/>
      <c r="F9" s="9" t="s">
        <v>37</v>
      </c>
      <c r="G9" s="9"/>
      <c r="H9" s="9" t="s">
        <v>38</v>
      </c>
      <c r="I9" s="9" t="s">
        <v>36</v>
      </c>
      <c r="J9" s="9" t="s">
        <v>39</v>
      </c>
      <c r="K9" s="9"/>
      <c r="L9" s="4"/>
      <c r="M9" t="s">
        <v>68</v>
      </c>
      <c r="N9">
        <v>0</v>
      </c>
      <c r="O9">
        <v>50</v>
      </c>
      <c r="P9">
        <v>43</v>
      </c>
      <c r="Q9">
        <v>37</v>
      </c>
      <c r="R9">
        <v>32</v>
      </c>
      <c r="S9">
        <v>28</v>
      </c>
      <c r="T9">
        <v>25</v>
      </c>
      <c r="U9">
        <v>23</v>
      </c>
      <c r="V9">
        <v>21</v>
      </c>
      <c r="W9">
        <v>19</v>
      </c>
      <c r="X9">
        <v>17</v>
      </c>
      <c r="Y9">
        <v>15</v>
      </c>
      <c r="Z9">
        <v>13</v>
      </c>
    </row>
    <row r="10" spans="1:20" ht="15">
      <c r="A10" s="6"/>
      <c r="B10" s="12" t="s">
        <v>53</v>
      </c>
      <c r="C10" s="14">
        <v>0.0032960648148148146</v>
      </c>
      <c r="D10" s="14"/>
      <c r="E10" s="14"/>
      <c r="F10" s="14">
        <v>0.003237268518518519</v>
      </c>
      <c r="G10" s="14"/>
      <c r="H10" s="14">
        <v>0.0032546296296296295</v>
      </c>
      <c r="I10" s="14">
        <v>0.0034895833333333337</v>
      </c>
      <c r="J10" s="14">
        <v>0.0033627314814814817</v>
      </c>
      <c r="K10" s="14"/>
      <c r="L10" s="4"/>
      <c r="M10" t="s">
        <v>69</v>
      </c>
      <c r="N10">
        <v>0</v>
      </c>
      <c r="O10">
        <v>75</v>
      </c>
      <c r="P10">
        <v>65</v>
      </c>
      <c r="Q10">
        <v>56</v>
      </c>
      <c r="R10">
        <v>48</v>
      </c>
      <c r="S10">
        <v>42</v>
      </c>
      <c r="T10">
        <v>38</v>
      </c>
    </row>
    <row r="11" spans="1:20" ht="15">
      <c r="A11" s="2"/>
      <c r="B11" s="13" t="s">
        <v>49</v>
      </c>
      <c r="C11" s="8">
        <v>3</v>
      </c>
      <c r="D11" s="8">
        <f aca="true" t="shared" si="1" ref="D11:K11">IF(D9=0,0)</f>
        <v>0</v>
      </c>
      <c r="E11" s="8">
        <f t="shared" si="1"/>
        <v>0</v>
      </c>
      <c r="F11" s="8">
        <v>1</v>
      </c>
      <c r="G11" s="8">
        <f t="shared" si="1"/>
        <v>0</v>
      </c>
      <c r="H11" s="8">
        <v>2</v>
      </c>
      <c r="I11" s="8">
        <v>5</v>
      </c>
      <c r="J11" s="8">
        <v>4</v>
      </c>
      <c r="K11" s="8">
        <f t="shared" si="1"/>
        <v>0</v>
      </c>
      <c r="L11" s="4"/>
      <c r="M11" t="s">
        <v>70</v>
      </c>
      <c r="N11">
        <v>0</v>
      </c>
      <c r="O11">
        <v>38</v>
      </c>
      <c r="P11">
        <v>32</v>
      </c>
      <c r="Q11">
        <v>28</v>
      </c>
      <c r="R11">
        <v>24</v>
      </c>
      <c r="S11">
        <v>21</v>
      </c>
      <c r="T11">
        <v>19</v>
      </c>
    </row>
    <row r="12" spans="1:20" ht="15">
      <c r="A12" s="2"/>
      <c r="B12" s="13" t="s">
        <v>50</v>
      </c>
      <c r="C12" s="8">
        <f>HLOOKUP(C11,$N$7:$Z$18,2,FALSE)</f>
        <v>74</v>
      </c>
      <c r="D12" s="8">
        <f aca="true" t="shared" si="2" ref="D12:K12">HLOOKUP(D11,$N$7:$Z$18,2,FALSE)</f>
        <v>0</v>
      </c>
      <c r="E12" s="8">
        <f t="shared" si="2"/>
        <v>0</v>
      </c>
      <c r="F12" s="8">
        <f t="shared" si="2"/>
        <v>100</v>
      </c>
      <c r="G12" s="8">
        <f t="shared" si="2"/>
        <v>0</v>
      </c>
      <c r="H12" s="8">
        <f t="shared" si="2"/>
        <v>86</v>
      </c>
      <c r="I12" s="8">
        <f t="shared" si="2"/>
        <v>56</v>
      </c>
      <c r="J12" s="8">
        <f t="shared" si="2"/>
        <v>64</v>
      </c>
      <c r="K12" s="8">
        <f t="shared" si="2"/>
        <v>0</v>
      </c>
      <c r="L12" s="4"/>
      <c r="M12" t="s">
        <v>71</v>
      </c>
      <c r="N12">
        <v>0</v>
      </c>
      <c r="O12">
        <v>38</v>
      </c>
      <c r="P12">
        <v>32</v>
      </c>
      <c r="Q12">
        <v>28</v>
      </c>
      <c r="R12">
        <v>24</v>
      </c>
      <c r="S12">
        <v>21</v>
      </c>
      <c r="T12">
        <v>19</v>
      </c>
    </row>
    <row r="13" spans="1:20" ht="15">
      <c r="A13" s="6" t="s">
        <v>7</v>
      </c>
      <c r="B13" s="11">
        <v>0.3680555555555556</v>
      </c>
      <c r="C13" s="9"/>
      <c r="D13" s="9"/>
      <c r="E13" s="9" t="s">
        <v>38</v>
      </c>
      <c r="F13" s="9"/>
      <c r="G13" s="9"/>
      <c r="H13" s="9"/>
      <c r="I13" s="9" t="s">
        <v>37</v>
      </c>
      <c r="J13" s="9" t="s">
        <v>36</v>
      </c>
      <c r="K13" s="9"/>
      <c r="L13" s="4"/>
      <c r="M13" t="s">
        <v>72</v>
      </c>
      <c r="N13">
        <v>0</v>
      </c>
      <c r="O13">
        <v>60</v>
      </c>
      <c r="P13">
        <v>52</v>
      </c>
      <c r="Q13">
        <v>44</v>
      </c>
      <c r="R13">
        <v>38</v>
      </c>
      <c r="S13">
        <v>34</v>
      </c>
      <c r="T13">
        <v>30</v>
      </c>
    </row>
    <row r="14" spans="1:20" ht="15">
      <c r="A14" s="6"/>
      <c r="B14" s="12" t="s">
        <v>53</v>
      </c>
      <c r="C14" s="14"/>
      <c r="D14" s="14"/>
      <c r="E14" s="14">
        <v>0.004372337962962962</v>
      </c>
      <c r="F14" s="14"/>
      <c r="G14" s="14"/>
      <c r="H14" s="14"/>
      <c r="I14" s="14">
        <v>0.004061342592592593</v>
      </c>
      <c r="J14" s="14">
        <v>0.004155787037037037</v>
      </c>
      <c r="K14" s="14"/>
      <c r="L14" s="4"/>
      <c r="M14" t="s">
        <v>73</v>
      </c>
      <c r="N14">
        <v>0</v>
      </c>
      <c r="O14">
        <v>50</v>
      </c>
      <c r="P14">
        <v>43</v>
      </c>
      <c r="Q14">
        <v>37</v>
      </c>
      <c r="R14">
        <v>32</v>
      </c>
      <c r="S14">
        <v>28</v>
      </c>
      <c r="T14">
        <v>25</v>
      </c>
    </row>
    <row r="15" spans="1:20" ht="15">
      <c r="A15" s="2"/>
      <c r="B15" s="13" t="s">
        <v>49</v>
      </c>
      <c r="C15" s="8">
        <f>IF(C13=0,0)</f>
        <v>0</v>
      </c>
      <c r="D15" s="8">
        <f aca="true" t="shared" si="3" ref="D15:K15">IF(D13=0,0)</f>
        <v>0</v>
      </c>
      <c r="E15" s="8">
        <v>3</v>
      </c>
      <c r="F15" s="8">
        <f t="shared" si="3"/>
        <v>0</v>
      </c>
      <c r="G15" s="8">
        <f t="shared" si="3"/>
        <v>0</v>
      </c>
      <c r="H15" s="8">
        <f t="shared" si="3"/>
        <v>0</v>
      </c>
      <c r="I15" s="8">
        <v>1</v>
      </c>
      <c r="J15" s="8">
        <v>2</v>
      </c>
      <c r="K15" s="8">
        <f t="shared" si="3"/>
        <v>0</v>
      </c>
      <c r="L15" s="4"/>
      <c r="M15" t="s">
        <v>74</v>
      </c>
      <c r="N15">
        <v>0</v>
      </c>
      <c r="O15">
        <v>50</v>
      </c>
      <c r="P15">
        <v>43</v>
      </c>
      <c r="Q15">
        <v>37</v>
      </c>
      <c r="R15">
        <v>32</v>
      </c>
      <c r="S15">
        <v>28</v>
      </c>
      <c r="T15">
        <v>25</v>
      </c>
    </row>
    <row r="16" spans="1:20" ht="15">
      <c r="A16" s="2"/>
      <c r="B16" s="13" t="s">
        <v>50</v>
      </c>
      <c r="C16" s="8">
        <f>HLOOKUP(C15,$N$7:$Z$18,9,FALSE)</f>
        <v>0</v>
      </c>
      <c r="D16" s="8">
        <f aca="true" t="shared" si="4" ref="D16:K16">HLOOKUP(D15,$N$7:$Z$18,9,FALSE)</f>
        <v>0</v>
      </c>
      <c r="E16" s="8">
        <f t="shared" si="4"/>
        <v>37</v>
      </c>
      <c r="F16" s="8">
        <f t="shared" si="4"/>
        <v>0</v>
      </c>
      <c r="G16" s="8">
        <f t="shared" si="4"/>
        <v>0</v>
      </c>
      <c r="H16" s="8">
        <f t="shared" si="4"/>
        <v>0</v>
      </c>
      <c r="I16" s="8">
        <f t="shared" si="4"/>
        <v>50</v>
      </c>
      <c r="J16" s="8">
        <f t="shared" si="4"/>
        <v>43</v>
      </c>
      <c r="K16" s="8">
        <f t="shared" si="4"/>
        <v>0</v>
      </c>
      <c r="L16" s="4"/>
      <c r="M16" t="s">
        <v>75</v>
      </c>
      <c r="N16">
        <v>0</v>
      </c>
      <c r="O16">
        <v>25</v>
      </c>
      <c r="P16">
        <v>22</v>
      </c>
      <c r="Q16">
        <v>19</v>
      </c>
      <c r="R16">
        <v>16</v>
      </c>
      <c r="S16">
        <v>14</v>
      </c>
      <c r="T16">
        <v>13</v>
      </c>
    </row>
    <row r="17" spans="1:20" ht="15">
      <c r="A17" s="6" t="s">
        <v>6</v>
      </c>
      <c r="B17" s="11">
        <v>0.375</v>
      </c>
      <c r="C17" s="9"/>
      <c r="D17" s="9"/>
      <c r="E17" s="9"/>
      <c r="F17" s="9" t="s">
        <v>36</v>
      </c>
      <c r="G17" s="9"/>
      <c r="H17" s="9" t="s">
        <v>38</v>
      </c>
      <c r="I17" s="9"/>
      <c r="J17" s="9"/>
      <c r="K17" s="9" t="s">
        <v>37</v>
      </c>
      <c r="L17" s="4"/>
      <c r="M17" t="s">
        <v>76</v>
      </c>
      <c r="N17">
        <v>0</v>
      </c>
      <c r="O17">
        <v>13</v>
      </c>
      <c r="P17">
        <v>11</v>
      </c>
      <c r="Q17">
        <v>9</v>
      </c>
      <c r="R17">
        <v>8</v>
      </c>
      <c r="S17">
        <v>7</v>
      </c>
      <c r="T17">
        <v>6</v>
      </c>
    </row>
    <row r="18" spans="1:20" ht="15">
      <c r="A18" s="6"/>
      <c r="B18" s="12" t="s">
        <v>53</v>
      </c>
      <c r="C18" s="14"/>
      <c r="D18" s="14"/>
      <c r="E18" s="14"/>
      <c r="F18" s="14">
        <v>0.0045625</v>
      </c>
      <c r="G18" s="14"/>
      <c r="H18" s="14">
        <v>0.004520833333333333</v>
      </c>
      <c r="I18" s="14"/>
      <c r="J18" s="14"/>
      <c r="K18" s="14">
        <v>0.00487962962962963</v>
      </c>
      <c r="L18" s="4"/>
      <c r="M18" t="s">
        <v>77</v>
      </c>
      <c r="N18">
        <v>0</v>
      </c>
      <c r="O18">
        <v>13</v>
      </c>
      <c r="P18">
        <v>11</v>
      </c>
      <c r="Q18">
        <v>9</v>
      </c>
      <c r="R18">
        <v>8</v>
      </c>
      <c r="S18">
        <v>7</v>
      </c>
      <c r="T18">
        <v>6</v>
      </c>
    </row>
    <row r="19" spans="1:20" ht="15">
      <c r="A19" s="2"/>
      <c r="B19" s="13" t="s">
        <v>49</v>
      </c>
      <c r="C19" s="8">
        <f>IF(C17=0,0)</f>
        <v>0</v>
      </c>
      <c r="D19" s="8">
        <f aca="true" t="shared" si="5" ref="D19:J19">IF(D17=0,0)</f>
        <v>0</v>
      </c>
      <c r="E19" s="8">
        <f t="shared" si="5"/>
        <v>0</v>
      </c>
      <c r="F19" s="8">
        <v>5</v>
      </c>
      <c r="G19" s="8">
        <f t="shared" si="5"/>
        <v>0</v>
      </c>
      <c r="H19" s="8">
        <v>4</v>
      </c>
      <c r="I19" s="8">
        <f t="shared" si="5"/>
        <v>0</v>
      </c>
      <c r="J19" s="8">
        <f t="shared" si="5"/>
        <v>0</v>
      </c>
      <c r="K19" s="8">
        <v>6</v>
      </c>
      <c r="L19" s="4"/>
      <c r="M19" t="s">
        <v>78</v>
      </c>
      <c r="N19">
        <v>0</v>
      </c>
      <c r="O19">
        <v>38</v>
      </c>
      <c r="P19">
        <v>32</v>
      </c>
      <c r="Q19">
        <v>28</v>
      </c>
      <c r="R19">
        <v>24</v>
      </c>
      <c r="S19">
        <v>21</v>
      </c>
      <c r="T19">
        <v>19</v>
      </c>
    </row>
    <row r="20" spans="1:12" ht="15">
      <c r="A20" s="2"/>
      <c r="B20" s="13" t="s">
        <v>50</v>
      </c>
      <c r="C20" s="8">
        <f>HLOOKUP(C19,$N$7:$Z$18,9,FALSE)</f>
        <v>0</v>
      </c>
      <c r="D20" s="8">
        <f aca="true" t="shared" si="6" ref="D20:K20">HLOOKUP(D19,$N$7:$Z$18,9,FALSE)</f>
        <v>0</v>
      </c>
      <c r="E20" s="8">
        <f t="shared" si="6"/>
        <v>0</v>
      </c>
      <c r="F20" s="8">
        <f t="shared" si="6"/>
        <v>28</v>
      </c>
      <c r="G20" s="8">
        <f t="shared" si="6"/>
        <v>0</v>
      </c>
      <c r="H20" s="8">
        <f t="shared" si="6"/>
        <v>32</v>
      </c>
      <c r="I20" s="8">
        <f t="shared" si="6"/>
        <v>0</v>
      </c>
      <c r="J20" s="8">
        <f t="shared" si="6"/>
        <v>0</v>
      </c>
      <c r="K20" s="8">
        <f t="shared" si="6"/>
        <v>25</v>
      </c>
      <c r="L20" s="4"/>
    </row>
    <row r="21" spans="1:12" ht="15">
      <c r="A21" s="6" t="s">
        <v>5</v>
      </c>
      <c r="B21" s="11">
        <v>0.381944444444444</v>
      </c>
      <c r="C21" s="9" t="s">
        <v>36</v>
      </c>
      <c r="D21" s="9"/>
      <c r="E21" s="9"/>
      <c r="F21" s="9" t="s">
        <v>38</v>
      </c>
      <c r="G21" s="9"/>
      <c r="H21" s="9"/>
      <c r="I21" s="9"/>
      <c r="J21" s="9" t="s">
        <v>37</v>
      </c>
      <c r="K21" s="9"/>
      <c r="L21" s="4"/>
    </row>
    <row r="22" spans="1:12" ht="15">
      <c r="A22" s="6"/>
      <c r="B22" s="12" t="s">
        <v>53</v>
      </c>
      <c r="C22" s="14">
        <v>0.004055555555555555</v>
      </c>
      <c r="D22" s="14"/>
      <c r="E22" s="14"/>
      <c r="F22" s="14">
        <v>0.003913194444444444</v>
      </c>
      <c r="G22" s="14"/>
      <c r="H22" s="14"/>
      <c r="I22" s="14"/>
      <c r="J22" s="14">
        <v>0.003790509259259259</v>
      </c>
      <c r="K22" s="14"/>
      <c r="L22" s="4"/>
    </row>
    <row r="23" spans="1:12" ht="15">
      <c r="A23" s="2"/>
      <c r="B23" s="13" t="s">
        <v>49</v>
      </c>
      <c r="C23" s="8">
        <v>4</v>
      </c>
      <c r="D23" s="8">
        <f aca="true" t="shared" si="7" ref="D23:K23">IF(D21=0,0)</f>
        <v>0</v>
      </c>
      <c r="E23" s="8">
        <f t="shared" si="7"/>
        <v>0</v>
      </c>
      <c r="F23" s="8">
        <v>3</v>
      </c>
      <c r="G23" s="8">
        <f t="shared" si="7"/>
        <v>0</v>
      </c>
      <c r="H23" s="8">
        <f t="shared" si="7"/>
        <v>0</v>
      </c>
      <c r="I23" s="8">
        <f t="shared" si="7"/>
        <v>0</v>
      </c>
      <c r="J23" s="8">
        <v>2</v>
      </c>
      <c r="K23" s="8">
        <f t="shared" si="7"/>
        <v>0</v>
      </c>
      <c r="L23" s="4"/>
    </row>
    <row r="24" spans="1:12" ht="15">
      <c r="A24" s="2"/>
      <c r="B24" s="13" t="s">
        <v>50</v>
      </c>
      <c r="C24" s="8">
        <f>HLOOKUP(C23,$N$7:$Z$18,9,FALSE)</f>
        <v>32</v>
      </c>
      <c r="D24" s="8">
        <f aca="true" t="shared" si="8" ref="D24:K24">HLOOKUP(D23,$N$7:$Z$18,9,FALSE)</f>
        <v>0</v>
      </c>
      <c r="E24" s="8">
        <f t="shared" si="8"/>
        <v>0</v>
      </c>
      <c r="F24" s="8">
        <f t="shared" si="8"/>
        <v>37</v>
      </c>
      <c r="G24" s="8">
        <f t="shared" si="8"/>
        <v>0</v>
      </c>
      <c r="H24" s="8">
        <f t="shared" si="8"/>
        <v>0</v>
      </c>
      <c r="I24" s="8">
        <f t="shared" si="8"/>
        <v>0</v>
      </c>
      <c r="J24" s="8">
        <f t="shared" si="8"/>
        <v>43</v>
      </c>
      <c r="K24" s="8">
        <f t="shared" si="8"/>
        <v>0</v>
      </c>
      <c r="L24" s="4"/>
    </row>
    <row r="25" spans="1:12" ht="15">
      <c r="A25" s="6" t="s">
        <v>4</v>
      </c>
      <c r="B25" s="11">
        <v>0.388888888888889</v>
      </c>
      <c r="C25" s="9"/>
      <c r="D25" s="9"/>
      <c r="E25" s="9" t="s">
        <v>36</v>
      </c>
      <c r="F25" s="9"/>
      <c r="G25" s="9"/>
      <c r="H25" s="9" t="s">
        <v>38</v>
      </c>
      <c r="I25" s="9"/>
      <c r="J25" s="9"/>
      <c r="K25" s="9" t="s">
        <v>37</v>
      </c>
      <c r="L25" s="4"/>
    </row>
    <row r="26" spans="1:12" ht="15">
      <c r="A26" s="6"/>
      <c r="B26" s="12" t="s">
        <v>53</v>
      </c>
      <c r="C26" s="14"/>
      <c r="D26" s="14"/>
      <c r="E26" s="14">
        <v>0.004233796296296296</v>
      </c>
      <c r="F26" s="14"/>
      <c r="G26" s="14"/>
      <c r="H26" s="14">
        <v>0.0037141203703703707</v>
      </c>
      <c r="I26" s="14"/>
      <c r="J26" s="14"/>
      <c r="K26" s="14">
        <v>0.004547453703703704</v>
      </c>
      <c r="L26" s="4"/>
    </row>
    <row r="27" spans="1:12" ht="15">
      <c r="A27" s="2"/>
      <c r="B27" s="13" t="s">
        <v>49</v>
      </c>
      <c r="C27" s="8">
        <f>IF(C25=0,0)</f>
        <v>0</v>
      </c>
      <c r="D27" s="8">
        <f aca="true" t="shared" si="9" ref="D27:J27">IF(D25=0,0)</f>
        <v>0</v>
      </c>
      <c r="E27" s="8">
        <v>5</v>
      </c>
      <c r="F27" s="8">
        <f t="shared" si="9"/>
        <v>0</v>
      </c>
      <c r="G27" s="8">
        <f t="shared" si="9"/>
        <v>0</v>
      </c>
      <c r="H27" s="8">
        <v>1</v>
      </c>
      <c r="I27" s="8">
        <f t="shared" si="9"/>
        <v>0</v>
      </c>
      <c r="J27" s="8">
        <f t="shared" si="9"/>
        <v>0</v>
      </c>
      <c r="K27" s="8">
        <v>6</v>
      </c>
      <c r="L27" s="4"/>
    </row>
    <row r="28" spans="1:12" ht="15">
      <c r="A28" s="2"/>
      <c r="B28" s="13" t="s">
        <v>50</v>
      </c>
      <c r="C28" s="8">
        <f>HLOOKUP(C27,$N$7:$Z$18,9,FALSE)</f>
        <v>0</v>
      </c>
      <c r="D28" s="8">
        <f aca="true" t="shared" si="10" ref="D28:K28">HLOOKUP(D27,$N$7:$Z$18,9,FALSE)</f>
        <v>0</v>
      </c>
      <c r="E28" s="8">
        <f t="shared" si="10"/>
        <v>28</v>
      </c>
      <c r="F28" s="8">
        <f t="shared" si="10"/>
        <v>0</v>
      </c>
      <c r="G28" s="8">
        <f t="shared" si="10"/>
        <v>0</v>
      </c>
      <c r="H28" s="8">
        <f t="shared" si="10"/>
        <v>50</v>
      </c>
      <c r="I28" s="8">
        <f t="shared" si="10"/>
        <v>0</v>
      </c>
      <c r="J28" s="8">
        <f t="shared" si="10"/>
        <v>0</v>
      </c>
      <c r="K28" s="8">
        <f t="shared" si="10"/>
        <v>25</v>
      </c>
      <c r="L28" s="4"/>
    </row>
    <row r="29" spans="1:12" ht="15">
      <c r="A29" s="6" t="s">
        <v>1</v>
      </c>
      <c r="B29" s="11">
        <v>0.395833333333333</v>
      </c>
      <c r="C29" s="9"/>
      <c r="D29" s="9"/>
      <c r="E29" s="9"/>
      <c r="F29" s="9" t="s">
        <v>38</v>
      </c>
      <c r="G29" s="9" t="s">
        <v>37</v>
      </c>
      <c r="H29" s="9" t="s">
        <v>35</v>
      </c>
      <c r="I29" s="9"/>
      <c r="J29" s="9" t="s">
        <v>58</v>
      </c>
      <c r="K29" s="9"/>
      <c r="L29" s="4"/>
    </row>
    <row r="30" spans="1:12" ht="15">
      <c r="A30" s="6"/>
      <c r="B30" s="11"/>
      <c r="C30" s="9"/>
      <c r="D30" s="9"/>
      <c r="E30" s="9"/>
      <c r="F30" s="9"/>
      <c r="G30" s="9"/>
      <c r="H30" s="9"/>
      <c r="I30" s="9"/>
      <c r="J30" s="9" t="s">
        <v>66</v>
      </c>
      <c r="K30" s="9"/>
      <c r="L30" s="4"/>
    </row>
    <row r="31" spans="1:12" ht="15">
      <c r="A31" s="6"/>
      <c r="B31" s="12" t="s">
        <v>53</v>
      </c>
      <c r="C31" s="14"/>
      <c r="D31" s="14"/>
      <c r="E31" s="14"/>
      <c r="F31" s="14">
        <v>0.004969907407407407</v>
      </c>
      <c r="G31" s="14">
        <v>0.0044212962962962956</v>
      </c>
      <c r="H31" s="14">
        <v>0.00469212962962963</v>
      </c>
      <c r="I31" s="14"/>
      <c r="J31" s="14">
        <v>0.00453125</v>
      </c>
      <c r="K31" s="14"/>
      <c r="L31" s="4"/>
    </row>
    <row r="32" spans="1:12" ht="15">
      <c r="A32" s="6"/>
      <c r="B32" s="13" t="s">
        <v>54</v>
      </c>
      <c r="C32" s="14"/>
      <c r="D32" s="14"/>
      <c r="E32" s="14"/>
      <c r="F32" s="14"/>
      <c r="G32" s="14"/>
      <c r="H32" s="14"/>
      <c r="I32" s="14"/>
      <c r="J32" s="14"/>
      <c r="K32" s="14"/>
      <c r="L32" s="4"/>
    </row>
    <row r="33" spans="1:12" ht="15">
      <c r="A33" s="2"/>
      <c r="B33" s="13" t="s">
        <v>49</v>
      </c>
      <c r="C33" s="8">
        <f>IF(C29=0,0)</f>
        <v>0</v>
      </c>
      <c r="D33" s="8">
        <f aca="true" t="shared" si="11" ref="D33:K33">IF(D29=0,0)</f>
        <v>0</v>
      </c>
      <c r="E33" s="8">
        <f t="shared" si="11"/>
        <v>0</v>
      </c>
      <c r="F33" s="8">
        <v>4</v>
      </c>
      <c r="G33" s="8">
        <v>1</v>
      </c>
      <c r="H33" s="8">
        <v>3</v>
      </c>
      <c r="I33" s="8">
        <f t="shared" si="11"/>
        <v>0</v>
      </c>
      <c r="J33" s="8">
        <v>2</v>
      </c>
      <c r="K33" s="8">
        <f t="shared" si="11"/>
        <v>0</v>
      </c>
      <c r="L33" s="4"/>
    </row>
    <row r="34" spans="1:12" ht="15">
      <c r="A34" s="2"/>
      <c r="B34" s="13" t="s">
        <v>55</v>
      </c>
      <c r="C34" s="8">
        <f>IF(C30=0,0)</f>
        <v>0</v>
      </c>
      <c r="D34" s="8">
        <f aca="true" t="shared" si="12" ref="D34:K34">IF(D30=0,0)</f>
        <v>0</v>
      </c>
      <c r="E34" s="8">
        <f t="shared" si="12"/>
        <v>0</v>
      </c>
      <c r="F34" s="8">
        <f t="shared" si="12"/>
        <v>0</v>
      </c>
      <c r="G34" s="8">
        <f t="shared" si="12"/>
        <v>0</v>
      </c>
      <c r="H34" s="8">
        <f t="shared" si="12"/>
        <v>0</v>
      </c>
      <c r="I34" s="8">
        <f t="shared" si="12"/>
        <v>0</v>
      </c>
      <c r="J34" s="8">
        <v>5</v>
      </c>
      <c r="K34" s="8">
        <f t="shared" si="12"/>
        <v>0</v>
      </c>
      <c r="L34" s="4"/>
    </row>
    <row r="35" spans="1:12" ht="15">
      <c r="A35" s="2"/>
      <c r="B35" s="13" t="s">
        <v>50</v>
      </c>
      <c r="C35" s="8">
        <f>HLOOKUP(C33,$N$7:$Z$18,12,FALSE)</f>
        <v>0</v>
      </c>
      <c r="D35" s="8">
        <f aca="true" t="shared" si="13" ref="D35:K35">HLOOKUP(D33,$N$7:$Z$18,12,FALSE)</f>
        <v>0</v>
      </c>
      <c r="E35" s="8">
        <f t="shared" si="13"/>
        <v>0</v>
      </c>
      <c r="F35" s="8">
        <f t="shared" si="13"/>
        <v>8</v>
      </c>
      <c r="G35" s="8">
        <f t="shared" si="13"/>
        <v>13</v>
      </c>
      <c r="H35" s="8">
        <f t="shared" si="13"/>
        <v>9</v>
      </c>
      <c r="I35" s="8">
        <f t="shared" si="13"/>
        <v>0</v>
      </c>
      <c r="J35" s="8">
        <f t="shared" si="13"/>
        <v>11</v>
      </c>
      <c r="K35" s="8">
        <f t="shared" si="13"/>
        <v>0</v>
      </c>
      <c r="L35" s="4"/>
    </row>
    <row r="36" spans="1:12" ht="15">
      <c r="A36" s="2"/>
      <c r="B36" s="13" t="s">
        <v>56</v>
      </c>
      <c r="C36" s="8">
        <f>HLOOKUP(C34,$N$7:$Z$18,12,FALSE)</f>
        <v>0</v>
      </c>
      <c r="D36" s="8">
        <f aca="true" t="shared" si="14" ref="D36:I36">HLOOKUP(D34,$N$7:$Z$18,12,FALSE)</f>
        <v>0</v>
      </c>
      <c r="E36" s="8">
        <f t="shared" si="14"/>
        <v>0</v>
      </c>
      <c r="F36" s="8">
        <f t="shared" si="14"/>
        <v>0</v>
      </c>
      <c r="G36" s="8">
        <f t="shared" si="14"/>
        <v>0</v>
      </c>
      <c r="H36" s="8">
        <f t="shared" si="14"/>
        <v>0</v>
      </c>
      <c r="I36" s="8">
        <f t="shared" si="14"/>
        <v>0</v>
      </c>
      <c r="J36" s="8">
        <v>0</v>
      </c>
      <c r="K36" s="8">
        <f>HLOOKUP(K34,$N$7:$Z$18,12,FALSE)</f>
        <v>0</v>
      </c>
      <c r="L36" s="4"/>
    </row>
    <row r="37" spans="1:12" ht="15">
      <c r="A37" s="6" t="s">
        <v>3</v>
      </c>
      <c r="B37" s="11">
        <v>0.402777777777778</v>
      </c>
      <c r="C37" s="9"/>
      <c r="D37" s="9"/>
      <c r="E37" s="9"/>
      <c r="F37" s="9" t="s">
        <v>36</v>
      </c>
      <c r="G37" s="9"/>
      <c r="H37" s="9" t="s">
        <v>39</v>
      </c>
      <c r="I37" s="9" t="s">
        <v>38</v>
      </c>
      <c r="J37" s="9" t="s">
        <v>37</v>
      </c>
      <c r="K37" s="9"/>
      <c r="L37" s="4"/>
    </row>
    <row r="38" spans="1:12" ht="15">
      <c r="A38" s="6"/>
      <c r="B38" s="12" t="s">
        <v>53</v>
      </c>
      <c r="C38" s="14"/>
      <c r="D38" s="14"/>
      <c r="E38" s="14"/>
      <c r="F38" s="14">
        <v>0.004409722222222222</v>
      </c>
      <c r="G38" s="14"/>
      <c r="H38" s="14">
        <v>0.004668981481481481</v>
      </c>
      <c r="I38" s="14">
        <v>0.0044756944444444445</v>
      </c>
      <c r="J38" s="14">
        <v>0.004365740740740741</v>
      </c>
      <c r="K38" s="14"/>
      <c r="L38" s="4"/>
    </row>
    <row r="39" spans="1:12" ht="15">
      <c r="A39" s="2"/>
      <c r="B39" s="13" t="s">
        <v>49</v>
      </c>
      <c r="C39" s="8">
        <f>IF(C37=0,0)</f>
        <v>0</v>
      </c>
      <c r="D39" s="8">
        <f aca="true" t="shared" si="15" ref="D39:K39">IF(D37=0,0)</f>
        <v>0</v>
      </c>
      <c r="E39" s="8">
        <f t="shared" si="15"/>
        <v>0</v>
      </c>
      <c r="F39" s="8">
        <v>2</v>
      </c>
      <c r="G39" s="8">
        <f t="shared" si="15"/>
        <v>0</v>
      </c>
      <c r="H39" s="8">
        <v>5</v>
      </c>
      <c r="I39" s="8">
        <v>3</v>
      </c>
      <c r="J39" s="8">
        <v>1</v>
      </c>
      <c r="K39" s="8">
        <f t="shared" si="15"/>
        <v>0</v>
      </c>
      <c r="L39" s="4"/>
    </row>
    <row r="40" spans="1:12" ht="15">
      <c r="A40" s="2"/>
      <c r="B40" s="13" t="s">
        <v>50</v>
      </c>
      <c r="C40" s="8">
        <f>HLOOKUP(C39,$N$7:$Z$18,5,FALSE)</f>
        <v>0</v>
      </c>
      <c r="D40" s="8">
        <f aca="true" t="shared" si="16" ref="D40:K40">HLOOKUP(D39,$N$7:$Z$18,5,FALSE)</f>
        <v>0</v>
      </c>
      <c r="E40" s="8">
        <f t="shared" si="16"/>
        <v>0</v>
      </c>
      <c r="F40" s="8">
        <f t="shared" si="16"/>
        <v>32</v>
      </c>
      <c r="G40" s="8">
        <f t="shared" si="16"/>
        <v>0</v>
      </c>
      <c r="H40" s="8">
        <f t="shared" si="16"/>
        <v>21</v>
      </c>
      <c r="I40" s="8">
        <f t="shared" si="16"/>
        <v>28</v>
      </c>
      <c r="J40" s="8">
        <f t="shared" si="16"/>
        <v>38</v>
      </c>
      <c r="K40" s="8">
        <f t="shared" si="16"/>
        <v>0</v>
      </c>
      <c r="L40" s="4"/>
    </row>
    <row r="41" spans="1:12" ht="15">
      <c r="A41" s="6" t="s">
        <v>2</v>
      </c>
      <c r="B41" s="11">
        <v>0.409722222222222</v>
      </c>
      <c r="C41" s="9" t="s">
        <v>37</v>
      </c>
      <c r="D41" s="9"/>
      <c r="E41" s="9"/>
      <c r="F41" s="9"/>
      <c r="G41" s="9" t="s">
        <v>38</v>
      </c>
      <c r="H41" s="9"/>
      <c r="I41" s="9"/>
      <c r="J41" s="9"/>
      <c r="K41" s="9" t="s">
        <v>36</v>
      </c>
      <c r="L41" s="4"/>
    </row>
    <row r="42" spans="1:12" ht="15">
      <c r="A42" s="6"/>
      <c r="B42" s="12" t="s">
        <v>53</v>
      </c>
      <c r="C42" s="14">
        <v>0.004625</v>
      </c>
      <c r="D42" s="14"/>
      <c r="E42" s="14"/>
      <c r="F42" s="14"/>
      <c r="G42" s="14">
        <v>0.004722222222222222</v>
      </c>
      <c r="H42" s="14"/>
      <c r="I42" s="14"/>
      <c r="J42" s="14"/>
      <c r="K42" s="14">
        <v>0.00478125</v>
      </c>
      <c r="L42" s="4"/>
    </row>
    <row r="43" spans="1:12" ht="15">
      <c r="A43" s="2"/>
      <c r="B43" s="13" t="s">
        <v>49</v>
      </c>
      <c r="C43" s="8">
        <v>4</v>
      </c>
      <c r="D43" s="8">
        <f aca="true" t="shared" si="17" ref="D43:J43">IF(D41=0,0)</f>
        <v>0</v>
      </c>
      <c r="E43" s="8">
        <f t="shared" si="17"/>
        <v>0</v>
      </c>
      <c r="F43" s="8">
        <f t="shared" si="17"/>
        <v>0</v>
      </c>
      <c r="G43" s="8">
        <v>6</v>
      </c>
      <c r="H43" s="8">
        <f t="shared" si="17"/>
        <v>0</v>
      </c>
      <c r="I43" s="8">
        <f t="shared" si="17"/>
        <v>0</v>
      </c>
      <c r="J43" s="8">
        <f t="shared" si="17"/>
        <v>0</v>
      </c>
      <c r="K43" s="8">
        <v>7</v>
      </c>
      <c r="L43" s="4"/>
    </row>
    <row r="44" spans="1:12" ht="15">
      <c r="A44" s="2"/>
      <c r="B44" s="13" t="s">
        <v>50</v>
      </c>
      <c r="C44" s="8">
        <f>HLOOKUP(C43,$N$7:$Z$18,5,FALSE)</f>
        <v>24</v>
      </c>
      <c r="D44" s="8">
        <f aca="true" t="shared" si="18" ref="D44:K44">HLOOKUP(D43,$N$7:$Z$18,5,FALSE)</f>
        <v>0</v>
      </c>
      <c r="E44" s="8">
        <f t="shared" si="18"/>
        <v>0</v>
      </c>
      <c r="F44" s="8">
        <f t="shared" si="18"/>
        <v>0</v>
      </c>
      <c r="G44" s="8">
        <f t="shared" si="18"/>
        <v>19</v>
      </c>
      <c r="H44" s="8">
        <f t="shared" si="18"/>
        <v>0</v>
      </c>
      <c r="I44" s="8">
        <f t="shared" si="18"/>
        <v>0</v>
      </c>
      <c r="J44" s="8">
        <f t="shared" si="18"/>
        <v>0</v>
      </c>
      <c r="K44" s="8">
        <f t="shared" si="18"/>
        <v>0</v>
      </c>
      <c r="L44" s="4"/>
    </row>
    <row r="45" spans="1:12" ht="15">
      <c r="A45" s="6" t="s">
        <v>9</v>
      </c>
      <c r="B45" s="11">
        <v>0.416666666666666</v>
      </c>
      <c r="C45" s="9"/>
      <c r="D45" s="9"/>
      <c r="E45" s="9"/>
      <c r="F45" s="9" t="s">
        <v>35</v>
      </c>
      <c r="G45" s="9"/>
      <c r="H45" s="9" t="s">
        <v>38</v>
      </c>
      <c r="I45" s="9" t="s">
        <v>37</v>
      </c>
      <c r="J45" s="9" t="s">
        <v>36</v>
      </c>
      <c r="K45" s="9"/>
      <c r="L45" s="4"/>
    </row>
    <row r="46" spans="1:12" ht="15">
      <c r="A46" s="6"/>
      <c r="B46" s="12" t="s">
        <v>53</v>
      </c>
      <c r="C46" s="14"/>
      <c r="D46" s="14"/>
      <c r="E46" s="14"/>
      <c r="F46" s="14">
        <v>0.003916666666666666</v>
      </c>
      <c r="G46" s="14"/>
      <c r="H46" s="14">
        <v>0.003924768518518518</v>
      </c>
      <c r="I46" s="14">
        <v>0.004315972222222222</v>
      </c>
      <c r="J46" s="14">
        <v>0.003875</v>
      </c>
      <c r="K46" s="14"/>
      <c r="L46" s="4"/>
    </row>
    <row r="47" spans="1:12" ht="15">
      <c r="A47" s="2"/>
      <c r="B47" s="13" t="s">
        <v>49</v>
      </c>
      <c r="C47" s="8">
        <f>IF(C45=0,0)</f>
        <v>0</v>
      </c>
      <c r="D47" s="8">
        <f aca="true" t="shared" si="19" ref="D47:K47">IF(D45=0,0)</f>
        <v>0</v>
      </c>
      <c r="E47" s="8">
        <f t="shared" si="19"/>
        <v>0</v>
      </c>
      <c r="F47" s="8">
        <v>2</v>
      </c>
      <c r="G47" s="8">
        <f t="shared" si="19"/>
        <v>0</v>
      </c>
      <c r="H47" s="8">
        <v>3</v>
      </c>
      <c r="I47" s="8">
        <v>6</v>
      </c>
      <c r="J47" s="8">
        <v>1</v>
      </c>
      <c r="K47" s="8">
        <f t="shared" si="19"/>
        <v>0</v>
      </c>
      <c r="L47" s="4"/>
    </row>
    <row r="48" spans="1:12" ht="15">
      <c r="A48" s="2"/>
      <c r="B48" s="13" t="s">
        <v>50</v>
      </c>
      <c r="C48" s="8">
        <f>HLOOKUP(C47,$N$7:$Z$18,5,FALSE)</f>
        <v>0</v>
      </c>
      <c r="D48" s="8">
        <f aca="true" t="shared" si="20" ref="D48:K48">HLOOKUP(D47,$N$7:$Z$18,5,FALSE)</f>
        <v>0</v>
      </c>
      <c r="E48" s="8">
        <f t="shared" si="20"/>
        <v>0</v>
      </c>
      <c r="F48" s="8">
        <f t="shared" si="20"/>
        <v>32</v>
      </c>
      <c r="G48" s="8">
        <f t="shared" si="20"/>
        <v>0</v>
      </c>
      <c r="H48" s="8">
        <f t="shared" si="20"/>
        <v>28</v>
      </c>
      <c r="I48" s="8">
        <f t="shared" si="20"/>
        <v>19</v>
      </c>
      <c r="J48" s="8">
        <f t="shared" si="20"/>
        <v>38</v>
      </c>
      <c r="K48" s="8">
        <f t="shared" si="20"/>
        <v>0</v>
      </c>
      <c r="L48" s="4"/>
    </row>
    <row r="49" spans="1:12" ht="15">
      <c r="A49" s="6" t="s">
        <v>8</v>
      </c>
      <c r="B49" s="11">
        <v>0.423611111111111</v>
      </c>
      <c r="C49" s="9" t="s">
        <v>37</v>
      </c>
      <c r="D49" s="9"/>
      <c r="E49" s="9"/>
      <c r="F49" s="9" t="s">
        <v>38</v>
      </c>
      <c r="G49" s="9" t="s">
        <v>36</v>
      </c>
      <c r="H49" s="9"/>
      <c r="I49" s="9"/>
      <c r="J49" s="9"/>
      <c r="K49" s="9" t="s">
        <v>35</v>
      </c>
      <c r="L49" s="4"/>
    </row>
    <row r="50" spans="1:12" ht="15">
      <c r="A50" s="6"/>
      <c r="B50" s="12" t="s">
        <v>53</v>
      </c>
      <c r="C50" s="14">
        <v>0.004045138888888889</v>
      </c>
      <c r="D50" s="14"/>
      <c r="E50" s="14"/>
      <c r="F50" s="14">
        <v>0.004811342592592593</v>
      </c>
      <c r="G50" s="14">
        <v>0.004387731481481481</v>
      </c>
      <c r="H50" s="14"/>
      <c r="I50" s="14"/>
      <c r="J50" s="14"/>
      <c r="K50" s="14">
        <v>0.004236111111111111</v>
      </c>
      <c r="L50" s="4"/>
    </row>
    <row r="51" spans="1:12" ht="15">
      <c r="A51" s="2"/>
      <c r="B51" s="13" t="s">
        <v>49</v>
      </c>
      <c r="C51" s="8">
        <v>4</v>
      </c>
      <c r="D51" s="8">
        <f aca="true" t="shared" si="21" ref="D51:J51">IF(D49=0,0)</f>
        <v>0</v>
      </c>
      <c r="E51" s="8">
        <f t="shared" si="21"/>
        <v>0</v>
      </c>
      <c r="F51" s="8">
        <v>8</v>
      </c>
      <c r="G51" s="8">
        <v>7</v>
      </c>
      <c r="H51" s="8">
        <f t="shared" si="21"/>
        <v>0</v>
      </c>
      <c r="I51" s="8">
        <f t="shared" si="21"/>
        <v>0</v>
      </c>
      <c r="J51" s="8">
        <f t="shared" si="21"/>
        <v>0</v>
      </c>
      <c r="K51" s="8">
        <v>5</v>
      </c>
      <c r="L51" s="4"/>
    </row>
    <row r="52" spans="1:12" ht="15">
      <c r="A52" s="2"/>
      <c r="B52" s="13" t="s">
        <v>50</v>
      </c>
      <c r="C52" s="8">
        <f>HLOOKUP(C51,$N$7:$Z$18,5,FALSE)</f>
        <v>24</v>
      </c>
      <c r="D52" s="8">
        <f>HLOOKUP(D51,$N$7:$Z$18,5,FALSE)</f>
        <v>0</v>
      </c>
      <c r="E52" s="8">
        <f>HLOOKUP(E51,$N$7:$Z$18,5,FALSE)</f>
        <v>0</v>
      </c>
      <c r="F52" s="8"/>
      <c r="G52" s="8">
        <f>HLOOKUP(G51,$N$7:$Z$18,5,FALSE)</f>
        <v>0</v>
      </c>
      <c r="H52" s="8">
        <f>HLOOKUP(H51,$N$7:$Z$18,5,FALSE)</f>
        <v>0</v>
      </c>
      <c r="I52" s="8">
        <f>HLOOKUP(I51,$N$7:$Z$18,5,FALSE)</f>
        <v>0</v>
      </c>
      <c r="J52" s="8">
        <f>HLOOKUP(J51,$N$7:$Z$18,5,FALSE)</f>
        <v>0</v>
      </c>
      <c r="K52" s="8">
        <f>HLOOKUP(K51,$N$7:$Z$18,5,FALSE)</f>
        <v>21</v>
      </c>
      <c r="L52" s="4"/>
    </row>
    <row r="53" spans="1:12" ht="15">
      <c r="A53" s="6" t="s">
        <v>10</v>
      </c>
      <c r="B53" s="11">
        <v>0.430555555555555</v>
      </c>
      <c r="C53" s="9"/>
      <c r="D53" s="9"/>
      <c r="E53" s="9"/>
      <c r="F53" s="9" t="s">
        <v>37</v>
      </c>
      <c r="G53" s="9"/>
      <c r="H53" s="9"/>
      <c r="I53" s="9"/>
      <c r="J53" s="9" t="s">
        <v>36</v>
      </c>
      <c r="K53" s="9"/>
      <c r="L53" s="4"/>
    </row>
    <row r="54" spans="1:12" ht="15">
      <c r="A54" s="6"/>
      <c r="B54" s="12" t="s">
        <v>53</v>
      </c>
      <c r="C54" s="14"/>
      <c r="D54" s="14"/>
      <c r="E54" s="14"/>
      <c r="F54" s="14">
        <v>0.004361111111111112</v>
      </c>
      <c r="G54" s="14"/>
      <c r="H54" s="14"/>
      <c r="I54" s="14"/>
      <c r="J54" s="14">
        <v>0.004690972222222222</v>
      </c>
      <c r="K54" s="14"/>
      <c r="L54" s="4"/>
    </row>
    <row r="55" spans="1:12" ht="15">
      <c r="A55" s="2"/>
      <c r="B55" s="13" t="s">
        <v>49</v>
      </c>
      <c r="C55" s="8">
        <f>IF(C53=0,0)</f>
        <v>0</v>
      </c>
      <c r="D55" s="8">
        <f aca="true" t="shared" si="22" ref="D55:K55">IF(D53=0,0)</f>
        <v>0</v>
      </c>
      <c r="E55" s="8">
        <f t="shared" si="22"/>
        <v>0</v>
      </c>
      <c r="F55" s="8">
        <v>1</v>
      </c>
      <c r="G55" s="8">
        <f t="shared" si="22"/>
        <v>0</v>
      </c>
      <c r="H55" s="8">
        <f t="shared" si="22"/>
        <v>0</v>
      </c>
      <c r="I55" s="8">
        <f t="shared" si="22"/>
        <v>0</v>
      </c>
      <c r="J55" s="8">
        <v>2</v>
      </c>
      <c r="K55" s="8">
        <f t="shared" si="22"/>
        <v>0</v>
      </c>
      <c r="L55" s="4"/>
    </row>
    <row r="56" spans="1:12" ht="15">
      <c r="A56" s="2"/>
      <c r="B56" s="13" t="s">
        <v>50</v>
      </c>
      <c r="C56" s="8">
        <f>HLOOKUP(C55,$N$7:$Z$18,8,FALSE)</f>
        <v>0</v>
      </c>
      <c r="D56" s="8">
        <f aca="true" t="shared" si="23" ref="D56:K56">HLOOKUP(D55,$N$7:$Z$18,8,FALSE)</f>
        <v>0</v>
      </c>
      <c r="E56" s="8">
        <f t="shared" si="23"/>
        <v>0</v>
      </c>
      <c r="F56" s="8">
        <f t="shared" si="23"/>
        <v>50</v>
      </c>
      <c r="G56" s="8">
        <f t="shared" si="23"/>
        <v>0</v>
      </c>
      <c r="H56" s="8">
        <f t="shared" si="23"/>
        <v>0</v>
      </c>
      <c r="I56" s="8">
        <f t="shared" si="23"/>
        <v>0</v>
      </c>
      <c r="J56" s="8">
        <f t="shared" si="23"/>
        <v>43</v>
      </c>
      <c r="K56" s="8">
        <f t="shared" si="23"/>
        <v>0</v>
      </c>
      <c r="L56" s="4"/>
    </row>
    <row r="57" spans="1:12" ht="15">
      <c r="A57" s="6" t="s">
        <v>11</v>
      </c>
      <c r="B57" s="11">
        <v>0.4375</v>
      </c>
      <c r="C57" s="9" t="s">
        <v>35</v>
      </c>
      <c r="D57" s="9"/>
      <c r="E57" s="9"/>
      <c r="F57" s="9" t="s">
        <v>36</v>
      </c>
      <c r="G57" s="9"/>
      <c r="H57" s="9" t="s">
        <v>38</v>
      </c>
      <c r="I57" s="9"/>
      <c r="J57" s="9"/>
      <c r="K57" s="9"/>
      <c r="L57" s="4"/>
    </row>
    <row r="58" spans="1:12" ht="15">
      <c r="A58" s="6"/>
      <c r="B58" s="12" t="s">
        <v>53</v>
      </c>
      <c r="C58" s="14">
        <v>0.003927083333333334</v>
      </c>
      <c r="D58" s="14"/>
      <c r="E58" s="14"/>
      <c r="F58" s="14">
        <v>0.0038229166666666667</v>
      </c>
      <c r="G58" s="14"/>
      <c r="H58" s="14">
        <v>0.003953703703703703</v>
      </c>
      <c r="I58" s="14"/>
      <c r="J58" s="14"/>
      <c r="K58" s="14"/>
      <c r="L58" s="4"/>
    </row>
    <row r="59" spans="1:12" ht="15">
      <c r="A59" s="2"/>
      <c r="B59" s="13" t="s">
        <v>49</v>
      </c>
      <c r="C59" s="8">
        <v>2</v>
      </c>
      <c r="D59" s="8">
        <f aca="true" t="shared" si="24" ref="D59:K59">IF(D57=0,0)</f>
        <v>0</v>
      </c>
      <c r="E59" s="8">
        <f t="shared" si="24"/>
        <v>0</v>
      </c>
      <c r="F59" s="8">
        <v>1</v>
      </c>
      <c r="G59" s="8">
        <f t="shared" si="24"/>
        <v>0</v>
      </c>
      <c r="H59" s="8">
        <v>3</v>
      </c>
      <c r="I59" s="8">
        <f t="shared" si="24"/>
        <v>0</v>
      </c>
      <c r="J59" s="8">
        <f t="shared" si="24"/>
        <v>0</v>
      </c>
      <c r="K59" s="8">
        <f t="shared" si="24"/>
        <v>0</v>
      </c>
      <c r="L59" s="4"/>
    </row>
    <row r="60" spans="1:12" ht="15">
      <c r="A60" s="2"/>
      <c r="B60" s="13" t="s">
        <v>50</v>
      </c>
      <c r="C60" s="8">
        <f>HLOOKUP(C59,$N$7:$Z$18,8,FALSE)</f>
        <v>43</v>
      </c>
      <c r="D60" s="8">
        <f aca="true" t="shared" si="25" ref="D60:K60">HLOOKUP(D59,$N$7:$Z$18,8,FALSE)</f>
        <v>0</v>
      </c>
      <c r="E60" s="8">
        <f t="shared" si="25"/>
        <v>0</v>
      </c>
      <c r="F60" s="8">
        <f t="shared" si="25"/>
        <v>50</v>
      </c>
      <c r="G60" s="8">
        <f t="shared" si="25"/>
        <v>0</v>
      </c>
      <c r="H60" s="8">
        <f t="shared" si="25"/>
        <v>37</v>
      </c>
      <c r="I60" s="8">
        <f t="shared" si="25"/>
        <v>0</v>
      </c>
      <c r="J60" s="8"/>
      <c r="K60" s="8">
        <f t="shared" si="25"/>
        <v>0</v>
      </c>
      <c r="L60" s="4"/>
    </row>
    <row r="61" spans="1:12" ht="15">
      <c r="A61" s="5" t="s">
        <v>12</v>
      </c>
      <c r="B61" s="11">
        <v>0.444444444444444</v>
      </c>
      <c r="C61" s="9" t="s">
        <v>38</v>
      </c>
      <c r="D61" s="9"/>
      <c r="E61" s="9"/>
      <c r="F61" s="9" t="s">
        <v>37</v>
      </c>
      <c r="G61" s="9" t="s">
        <v>35</v>
      </c>
      <c r="H61" s="9"/>
      <c r="I61" s="9"/>
      <c r="J61" s="9" t="s">
        <v>36</v>
      </c>
      <c r="K61" s="9"/>
      <c r="L61" s="4"/>
    </row>
    <row r="62" spans="1:12" ht="15">
      <c r="A62" s="5"/>
      <c r="B62" s="12" t="s">
        <v>53</v>
      </c>
      <c r="C62" s="14">
        <v>0.004481481481481481</v>
      </c>
      <c r="D62" s="14"/>
      <c r="E62" s="14"/>
      <c r="F62" s="14">
        <v>0.00424074074074074</v>
      </c>
      <c r="G62" s="14">
        <v>0.004403935185185185</v>
      </c>
      <c r="H62" s="14"/>
      <c r="I62" s="14"/>
      <c r="J62" s="14">
        <v>0.004508101851851852</v>
      </c>
      <c r="K62" s="14"/>
      <c r="L62" s="4"/>
    </row>
    <row r="63" spans="1:12" ht="15">
      <c r="A63" s="3"/>
      <c r="B63" s="13" t="s">
        <v>49</v>
      </c>
      <c r="C63" s="8">
        <v>7</v>
      </c>
      <c r="D63" s="8">
        <f aca="true" t="shared" si="26" ref="D63:K63">IF(D61=0,0)</f>
        <v>0</v>
      </c>
      <c r="E63" s="8">
        <f t="shared" si="26"/>
        <v>0</v>
      </c>
      <c r="F63" s="8">
        <v>1</v>
      </c>
      <c r="G63" s="8">
        <v>6</v>
      </c>
      <c r="H63" s="8">
        <f t="shared" si="26"/>
        <v>0</v>
      </c>
      <c r="I63" s="8">
        <f t="shared" si="26"/>
        <v>0</v>
      </c>
      <c r="J63" s="8">
        <v>9</v>
      </c>
      <c r="K63" s="8">
        <f t="shared" si="26"/>
        <v>0</v>
      </c>
      <c r="L63" s="4"/>
    </row>
    <row r="64" spans="1:12" ht="15">
      <c r="A64" s="2"/>
      <c r="B64" s="13" t="s">
        <v>50</v>
      </c>
      <c r="C64" s="8">
        <f>HLOOKUP(C63,$N$7:$Z$18,11,FALSE)</f>
        <v>0</v>
      </c>
      <c r="D64" s="8">
        <f aca="true" t="shared" si="27" ref="D64:K64">HLOOKUP(D63,$N$7:$Z$18,11,FALSE)</f>
        <v>0</v>
      </c>
      <c r="E64" s="8">
        <f t="shared" si="27"/>
        <v>0</v>
      </c>
      <c r="F64" s="8">
        <f t="shared" si="27"/>
        <v>13</v>
      </c>
      <c r="G64" s="8">
        <f t="shared" si="27"/>
        <v>6</v>
      </c>
      <c r="H64" s="8">
        <f t="shared" si="27"/>
        <v>0</v>
      </c>
      <c r="I64" s="8">
        <f t="shared" si="27"/>
        <v>0</v>
      </c>
      <c r="J64" s="8">
        <f t="shared" si="27"/>
        <v>0</v>
      </c>
      <c r="K64" s="8">
        <f t="shared" si="27"/>
        <v>0</v>
      </c>
      <c r="L64" s="4"/>
    </row>
    <row r="65" spans="1:12" ht="15">
      <c r="A65" s="5" t="s">
        <v>13</v>
      </c>
      <c r="B65" s="11">
        <v>0.4479166666666667</v>
      </c>
      <c r="C65" s="9"/>
      <c r="D65" s="9" t="s">
        <v>36</v>
      </c>
      <c r="E65" s="9"/>
      <c r="F65" s="9"/>
      <c r="G65" s="9"/>
      <c r="H65" s="9" t="s">
        <v>38</v>
      </c>
      <c r="I65" s="9"/>
      <c r="J65" s="9"/>
      <c r="K65" s="9" t="s">
        <v>37</v>
      </c>
      <c r="L65" s="4"/>
    </row>
    <row r="66" spans="1:12" ht="15">
      <c r="A66" s="5"/>
      <c r="B66" s="12" t="s">
        <v>53</v>
      </c>
      <c r="C66" s="14"/>
      <c r="D66" s="14">
        <v>0.004380787037037037</v>
      </c>
      <c r="E66" s="14"/>
      <c r="F66" s="14"/>
      <c r="G66" s="14"/>
      <c r="H66" s="14">
        <v>0.0042812499999999995</v>
      </c>
      <c r="I66" s="14"/>
      <c r="J66" s="14"/>
      <c r="K66" s="14">
        <v>0.0042743055555555555</v>
      </c>
      <c r="L66" s="4"/>
    </row>
    <row r="67" spans="1:12" ht="15">
      <c r="A67" s="3"/>
      <c r="B67" s="13" t="s">
        <v>49</v>
      </c>
      <c r="C67" s="8">
        <f>IF(C65=0,0)</f>
        <v>0</v>
      </c>
      <c r="D67" s="8">
        <v>5</v>
      </c>
      <c r="E67" s="8">
        <f aca="true" t="shared" si="28" ref="E67:J67">IF(E65=0,0)</f>
        <v>0</v>
      </c>
      <c r="F67" s="8">
        <f t="shared" si="28"/>
        <v>0</v>
      </c>
      <c r="G67" s="8">
        <f t="shared" si="28"/>
        <v>0</v>
      </c>
      <c r="H67" s="8">
        <v>4</v>
      </c>
      <c r="I67" s="8">
        <f t="shared" si="28"/>
        <v>0</v>
      </c>
      <c r="J67" s="8">
        <f t="shared" si="28"/>
        <v>0</v>
      </c>
      <c r="K67" s="8">
        <v>2</v>
      </c>
      <c r="L67" s="4"/>
    </row>
    <row r="68" spans="1:12" ht="15">
      <c r="A68" s="2"/>
      <c r="B68" s="13" t="s">
        <v>50</v>
      </c>
      <c r="C68" s="8">
        <f aca="true" t="shared" si="29" ref="C68:I68">HLOOKUP(C67,$N$7:$Z$18,11,FALSE)</f>
        <v>0</v>
      </c>
      <c r="D68" s="8">
        <f t="shared" si="29"/>
        <v>7</v>
      </c>
      <c r="E68" s="8">
        <f t="shared" si="29"/>
        <v>0</v>
      </c>
      <c r="F68" s="8">
        <f t="shared" si="29"/>
        <v>0</v>
      </c>
      <c r="G68" s="8">
        <f t="shared" si="29"/>
        <v>0</v>
      </c>
      <c r="H68" s="8">
        <f t="shared" si="29"/>
        <v>8</v>
      </c>
      <c r="I68" s="8">
        <f t="shared" si="29"/>
        <v>0</v>
      </c>
      <c r="J68" s="8">
        <v>0</v>
      </c>
      <c r="K68" s="8">
        <f>HLOOKUP(K67,$N$7:$Z$18,11,FALSE)</f>
        <v>11</v>
      </c>
      <c r="L68" s="4"/>
    </row>
    <row r="69" spans="1:12" ht="15">
      <c r="A69" s="5" t="s">
        <v>14</v>
      </c>
      <c r="B69" s="11">
        <v>0.4513888888888889</v>
      </c>
      <c r="C69" s="9" t="s">
        <v>35</v>
      </c>
      <c r="D69" s="9" t="s">
        <v>37</v>
      </c>
      <c r="E69" s="9"/>
      <c r="F69" s="9"/>
      <c r="G69" s="9"/>
      <c r="H69" s="9" t="s">
        <v>36</v>
      </c>
      <c r="I69" s="9"/>
      <c r="J69" s="9"/>
      <c r="K69" s="9" t="s">
        <v>38</v>
      </c>
      <c r="L69" s="4"/>
    </row>
    <row r="70" spans="1:12" ht="15">
      <c r="A70" s="5"/>
      <c r="B70" s="12" t="s">
        <v>53</v>
      </c>
      <c r="C70" s="14">
        <v>0.004276620370370371</v>
      </c>
      <c r="D70" s="14">
        <v>0.004637731481481481</v>
      </c>
      <c r="E70" s="14"/>
      <c r="F70" s="14"/>
      <c r="G70" s="14"/>
      <c r="H70" s="14">
        <v>0.004449074074074074</v>
      </c>
      <c r="I70" s="14"/>
      <c r="J70" s="14"/>
      <c r="K70" s="14">
        <v>0.005177083333333333</v>
      </c>
      <c r="L70" s="4"/>
    </row>
    <row r="71" spans="1:12" ht="15">
      <c r="A71" s="3"/>
      <c r="B71" s="13" t="s">
        <v>49</v>
      </c>
      <c r="C71" s="8">
        <v>3</v>
      </c>
      <c r="D71" s="8">
        <v>10</v>
      </c>
      <c r="E71" s="8">
        <f aca="true" t="shared" si="30" ref="E71:J71">IF(E69=0,0)</f>
        <v>0</v>
      </c>
      <c r="F71" s="8">
        <f t="shared" si="30"/>
        <v>0</v>
      </c>
      <c r="G71" s="8">
        <f t="shared" si="30"/>
        <v>0</v>
      </c>
      <c r="H71" s="8">
        <v>8</v>
      </c>
      <c r="I71" s="8">
        <f t="shared" si="30"/>
        <v>0</v>
      </c>
      <c r="J71" s="8">
        <f t="shared" si="30"/>
        <v>0</v>
      </c>
      <c r="K71" s="8">
        <v>11</v>
      </c>
      <c r="L71" s="4"/>
    </row>
    <row r="72" spans="1:12" ht="15">
      <c r="A72" s="2"/>
      <c r="B72" s="13" t="s">
        <v>50</v>
      </c>
      <c r="C72" s="8"/>
      <c r="D72" s="8"/>
      <c r="E72" s="8">
        <f>HLOOKUP(E71,$N$7:$Z$18,11,FALSE)</f>
        <v>0</v>
      </c>
      <c r="F72" s="8">
        <f>HLOOKUP(F71,$N$7:$Z$18,11,FALSE)</f>
        <v>0</v>
      </c>
      <c r="G72" s="8">
        <f>HLOOKUP(G71,$N$7:$Z$18,11,FALSE)</f>
        <v>0</v>
      </c>
      <c r="H72" s="8"/>
      <c r="I72" s="8">
        <f>HLOOKUP(I71,$N$7:$Z$18,11,FALSE)</f>
        <v>0</v>
      </c>
      <c r="J72" s="8">
        <f>HLOOKUP(J71,$N$7:$Z$18,11,FALSE)</f>
        <v>0</v>
      </c>
      <c r="K72" s="8"/>
      <c r="L72" s="4"/>
    </row>
    <row r="73" spans="1:12" ht="15">
      <c r="A73" s="5" t="s">
        <v>15</v>
      </c>
      <c r="B73" s="11">
        <v>0.4583333333333333</v>
      </c>
      <c r="C73" s="9" t="s">
        <v>36</v>
      </c>
      <c r="D73" s="9"/>
      <c r="E73" s="9"/>
      <c r="F73" s="9" t="s">
        <v>39</v>
      </c>
      <c r="G73" s="9"/>
      <c r="H73" s="9" t="s">
        <v>38</v>
      </c>
      <c r="I73" s="9" t="s">
        <v>35</v>
      </c>
      <c r="J73" s="9" t="s">
        <v>37</v>
      </c>
      <c r="K73" s="9"/>
      <c r="L73" s="4"/>
    </row>
    <row r="74" spans="1:12" ht="15">
      <c r="A74" s="5"/>
      <c r="B74" s="12" t="s">
        <v>53</v>
      </c>
      <c r="C74" s="14">
        <v>0.005447916666666667</v>
      </c>
      <c r="D74" s="14"/>
      <c r="E74" s="14"/>
      <c r="F74" s="14">
        <v>0.004993055555555555</v>
      </c>
      <c r="G74" s="14"/>
      <c r="H74" s="14">
        <v>0.0049259259259259265</v>
      </c>
      <c r="I74" s="14">
        <v>0.004665509259259259</v>
      </c>
      <c r="J74" s="14">
        <v>0.004555555555555556</v>
      </c>
      <c r="K74" s="14"/>
      <c r="L74" s="4"/>
    </row>
    <row r="75" spans="1:12" ht="15">
      <c r="A75" s="3"/>
      <c r="B75" s="13" t="s">
        <v>49</v>
      </c>
      <c r="C75" s="8">
        <v>5</v>
      </c>
      <c r="D75" s="8">
        <f aca="true" t="shared" si="31" ref="D75:K75">IF(D73=0,0)</f>
        <v>0</v>
      </c>
      <c r="E75" s="8">
        <f t="shared" si="31"/>
        <v>0</v>
      </c>
      <c r="F75" s="8">
        <v>4</v>
      </c>
      <c r="G75" s="8">
        <f t="shared" si="31"/>
        <v>0</v>
      </c>
      <c r="H75" s="8">
        <v>3</v>
      </c>
      <c r="I75" s="8">
        <v>2</v>
      </c>
      <c r="J75" s="8">
        <v>1</v>
      </c>
      <c r="K75" s="8">
        <f t="shared" si="31"/>
        <v>0</v>
      </c>
      <c r="L75" s="4"/>
    </row>
    <row r="76" spans="1:12" ht="15">
      <c r="A76" s="2"/>
      <c r="B76" s="13" t="s">
        <v>50</v>
      </c>
      <c r="C76" s="8">
        <f>HLOOKUP(C75,$N$7:$Z$18,6,FALSE)</f>
        <v>21</v>
      </c>
      <c r="D76" s="8">
        <f aca="true" t="shared" si="32" ref="D76:K76">HLOOKUP(D75,$N$7:$Z$18,6,FALSE)</f>
        <v>0</v>
      </c>
      <c r="E76" s="8">
        <f t="shared" si="32"/>
        <v>0</v>
      </c>
      <c r="F76" s="8">
        <f t="shared" si="32"/>
        <v>24</v>
      </c>
      <c r="G76" s="8">
        <f t="shared" si="32"/>
        <v>0</v>
      </c>
      <c r="H76" s="8">
        <f t="shared" si="32"/>
        <v>28</v>
      </c>
      <c r="I76" s="8">
        <f t="shared" si="32"/>
        <v>32</v>
      </c>
      <c r="J76" s="8">
        <f t="shared" si="32"/>
        <v>38</v>
      </c>
      <c r="K76" s="8">
        <f t="shared" si="32"/>
        <v>0</v>
      </c>
      <c r="L76" s="4"/>
    </row>
    <row r="77" spans="1:12" ht="15">
      <c r="A77" s="5" t="s">
        <v>16</v>
      </c>
      <c r="B77" s="11">
        <v>0.46527777777777773</v>
      </c>
      <c r="C77" s="9"/>
      <c r="D77" s="9"/>
      <c r="E77" s="9"/>
      <c r="F77" s="9"/>
      <c r="G77" s="9" t="s">
        <v>37</v>
      </c>
      <c r="H77" s="9"/>
      <c r="I77" s="9"/>
      <c r="J77" s="9" t="s">
        <v>36</v>
      </c>
      <c r="K77" s="9"/>
      <c r="L77" s="4"/>
    </row>
    <row r="78" spans="1:12" ht="15">
      <c r="A78" s="5"/>
      <c r="B78" s="12" t="s">
        <v>53</v>
      </c>
      <c r="C78" s="14"/>
      <c r="D78" s="14"/>
      <c r="E78" s="14"/>
      <c r="F78" s="14"/>
      <c r="G78" s="14">
        <v>0.00422337962962963</v>
      </c>
      <c r="H78" s="14"/>
      <c r="I78" s="14"/>
      <c r="J78" s="14">
        <v>0.004096064814814815</v>
      </c>
      <c r="K78" s="14"/>
      <c r="L78" s="4"/>
    </row>
    <row r="79" spans="1:12" ht="15">
      <c r="A79" s="3"/>
      <c r="B79" s="13" t="s">
        <v>49</v>
      </c>
      <c r="C79" s="8">
        <f>IF(C77=0,0)</f>
        <v>0</v>
      </c>
      <c r="D79" s="8">
        <f aca="true" t="shared" si="33" ref="D79:K79">IF(D77=0,0)</f>
        <v>0</v>
      </c>
      <c r="E79" s="8">
        <f t="shared" si="33"/>
        <v>0</v>
      </c>
      <c r="F79" s="8">
        <f t="shared" si="33"/>
        <v>0</v>
      </c>
      <c r="G79" s="8">
        <v>4</v>
      </c>
      <c r="H79" s="8">
        <f t="shared" si="33"/>
        <v>0</v>
      </c>
      <c r="I79" s="8">
        <f t="shared" si="33"/>
        <v>0</v>
      </c>
      <c r="J79" s="8">
        <v>2</v>
      </c>
      <c r="K79" s="8">
        <f t="shared" si="33"/>
        <v>0</v>
      </c>
      <c r="L79" s="4"/>
    </row>
    <row r="80" spans="1:12" ht="15">
      <c r="A80" s="2"/>
      <c r="B80" s="13" t="s">
        <v>50</v>
      </c>
      <c r="C80" s="8">
        <f>HLOOKUP(C79,$N$7:$Z$18,6,FALSE)</f>
        <v>0</v>
      </c>
      <c r="D80" s="8">
        <f aca="true" t="shared" si="34" ref="D80:K80">HLOOKUP(D79,$N$7:$Z$18,6,FALSE)</f>
        <v>0</v>
      </c>
      <c r="E80" s="8">
        <f t="shared" si="34"/>
        <v>0</v>
      </c>
      <c r="F80" s="8">
        <f t="shared" si="34"/>
        <v>0</v>
      </c>
      <c r="G80" s="8">
        <f t="shared" si="34"/>
        <v>24</v>
      </c>
      <c r="H80" s="8">
        <v>0</v>
      </c>
      <c r="I80" s="8">
        <f t="shared" si="34"/>
        <v>0</v>
      </c>
      <c r="J80" s="8">
        <f t="shared" si="34"/>
        <v>32</v>
      </c>
      <c r="K80" s="8">
        <f t="shared" si="34"/>
        <v>0</v>
      </c>
      <c r="L80" s="4"/>
    </row>
    <row r="81" spans="1:12" ht="15">
      <c r="A81" s="5" t="s">
        <v>17</v>
      </c>
      <c r="B81" s="11">
        <v>0.472222222222222</v>
      </c>
      <c r="C81" s="9" t="s">
        <v>37</v>
      </c>
      <c r="D81" s="9"/>
      <c r="E81" s="9"/>
      <c r="F81" s="9" t="s">
        <v>36</v>
      </c>
      <c r="G81" s="9"/>
      <c r="H81" s="9"/>
      <c r="I81" s="9"/>
      <c r="J81" s="9"/>
      <c r="K81" s="9" t="s">
        <v>38</v>
      </c>
      <c r="L81" s="4"/>
    </row>
    <row r="82" spans="1:12" ht="15">
      <c r="A82" s="5"/>
      <c r="B82" s="12" t="s">
        <v>53</v>
      </c>
      <c r="C82" s="14">
        <v>0.004069444444444444</v>
      </c>
      <c r="D82" s="14"/>
      <c r="E82" s="14"/>
      <c r="F82" s="14">
        <v>0.004216435185185185</v>
      </c>
      <c r="G82" s="14"/>
      <c r="H82" s="14"/>
      <c r="I82" s="14"/>
      <c r="J82" s="14"/>
      <c r="K82" s="14">
        <v>0.0052673611111111115</v>
      </c>
      <c r="L82" s="4"/>
    </row>
    <row r="83" spans="1:12" ht="15">
      <c r="A83" s="3"/>
      <c r="B83" s="13" t="s">
        <v>49</v>
      </c>
      <c r="C83" s="8">
        <v>1</v>
      </c>
      <c r="D83" s="8">
        <f aca="true" t="shared" si="35" ref="D83:J83">IF(D81=0,0)</f>
        <v>0</v>
      </c>
      <c r="E83" s="8">
        <f t="shared" si="35"/>
        <v>0</v>
      </c>
      <c r="F83" s="8">
        <v>3</v>
      </c>
      <c r="G83" s="8">
        <f t="shared" si="35"/>
        <v>0</v>
      </c>
      <c r="H83" s="8">
        <f t="shared" si="35"/>
        <v>0</v>
      </c>
      <c r="I83" s="8">
        <f t="shared" si="35"/>
        <v>0</v>
      </c>
      <c r="J83" s="8">
        <f t="shared" si="35"/>
        <v>0</v>
      </c>
      <c r="K83" s="8">
        <v>5</v>
      </c>
      <c r="L83" s="4"/>
    </row>
    <row r="84" spans="1:12" ht="15">
      <c r="A84" s="2"/>
      <c r="B84" s="13" t="s">
        <v>50</v>
      </c>
      <c r="C84" s="8">
        <f>HLOOKUP(C83,$N$7:$Z$18,6,FALSE)</f>
        <v>38</v>
      </c>
      <c r="D84" s="8">
        <f aca="true" t="shared" si="36" ref="D84:K84">HLOOKUP(D83,$N$7:$Z$18,6,FALSE)</f>
        <v>0</v>
      </c>
      <c r="E84" s="8">
        <f t="shared" si="36"/>
        <v>0</v>
      </c>
      <c r="F84" s="8">
        <f t="shared" si="36"/>
        <v>28</v>
      </c>
      <c r="G84" s="8">
        <f t="shared" si="36"/>
        <v>0</v>
      </c>
      <c r="H84" s="8">
        <f t="shared" si="36"/>
        <v>0</v>
      </c>
      <c r="I84" s="8">
        <f t="shared" si="36"/>
        <v>0</v>
      </c>
      <c r="J84" s="8">
        <f t="shared" si="36"/>
        <v>0</v>
      </c>
      <c r="K84" s="8">
        <f t="shared" si="36"/>
        <v>21</v>
      </c>
      <c r="L84" s="4"/>
    </row>
    <row r="85" spans="1:12" ht="15">
      <c r="A85" s="5" t="s">
        <v>18</v>
      </c>
      <c r="B85" s="11">
        <v>0.479166666666667</v>
      </c>
      <c r="C85" s="9" t="s">
        <v>38</v>
      </c>
      <c r="D85" s="9"/>
      <c r="E85" s="9"/>
      <c r="F85" s="9" t="s">
        <v>36</v>
      </c>
      <c r="G85" s="9"/>
      <c r="H85" s="9"/>
      <c r="I85" s="9"/>
      <c r="J85" s="9" t="s">
        <v>37</v>
      </c>
      <c r="K85" s="9"/>
      <c r="L85" s="4"/>
    </row>
    <row r="86" spans="1:12" ht="15">
      <c r="A86" s="5"/>
      <c r="B86" s="12" t="s">
        <v>53</v>
      </c>
      <c r="C86" s="14">
        <v>0.004356481481481481</v>
      </c>
      <c r="D86" s="14"/>
      <c r="E86" s="14"/>
      <c r="F86" s="14">
        <v>0.004489583333333333</v>
      </c>
      <c r="G86" s="14"/>
      <c r="H86" s="14"/>
      <c r="I86" s="14"/>
      <c r="J86" s="14">
        <v>0.00487037037037037</v>
      </c>
      <c r="K86" s="14"/>
      <c r="L86" s="4"/>
    </row>
    <row r="87" spans="1:12" ht="15">
      <c r="A87" s="3"/>
      <c r="B87" s="13" t="s">
        <v>49</v>
      </c>
      <c r="C87" s="8">
        <v>1</v>
      </c>
      <c r="D87" s="8">
        <f aca="true" t="shared" si="37" ref="D87:K87">IF(D85=0,0)</f>
        <v>0</v>
      </c>
      <c r="E87" s="8">
        <f t="shared" si="37"/>
        <v>0</v>
      </c>
      <c r="F87" s="8">
        <v>3</v>
      </c>
      <c r="G87" s="8">
        <f t="shared" si="37"/>
        <v>0</v>
      </c>
      <c r="H87" s="8">
        <f t="shared" si="37"/>
        <v>0</v>
      </c>
      <c r="I87" s="8">
        <f t="shared" si="37"/>
        <v>0</v>
      </c>
      <c r="J87" s="8">
        <v>5</v>
      </c>
      <c r="K87" s="8">
        <f t="shared" si="37"/>
        <v>0</v>
      </c>
      <c r="L87" s="4"/>
    </row>
    <row r="88" spans="1:12" ht="15">
      <c r="A88" s="2"/>
      <c r="B88" s="13" t="s">
        <v>50</v>
      </c>
      <c r="C88" s="8">
        <v>50</v>
      </c>
      <c r="D88" s="8">
        <f aca="true" t="shared" si="38" ref="D88:K88">HLOOKUP(D87,$N$7:$Z$19,13,FALSE)</f>
        <v>0</v>
      </c>
      <c r="E88" s="8">
        <f t="shared" si="38"/>
        <v>0</v>
      </c>
      <c r="F88" s="8">
        <v>37</v>
      </c>
      <c r="G88" s="8">
        <f t="shared" si="38"/>
        <v>0</v>
      </c>
      <c r="H88" s="8">
        <f t="shared" si="38"/>
        <v>0</v>
      </c>
      <c r="I88" s="8">
        <f t="shared" si="38"/>
        <v>0</v>
      </c>
      <c r="J88" s="8">
        <v>28</v>
      </c>
      <c r="K88" s="8">
        <f t="shared" si="38"/>
        <v>0</v>
      </c>
      <c r="L88" s="4"/>
    </row>
    <row r="89" spans="1:12" ht="15">
      <c r="A89" s="5" t="s">
        <v>19</v>
      </c>
      <c r="B89" s="11">
        <v>0.486111111111111</v>
      </c>
      <c r="C89" s="9"/>
      <c r="D89" s="9"/>
      <c r="E89" s="9" t="s">
        <v>36</v>
      </c>
      <c r="F89" s="9"/>
      <c r="G89" s="9"/>
      <c r="H89" s="9" t="s">
        <v>38</v>
      </c>
      <c r="I89" s="9" t="s">
        <v>37</v>
      </c>
      <c r="J89" s="9"/>
      <c r="K89" s="9"/>
      <c r="L89" s="4"/>
    </row>
    <row r="90" spans="1:12" ht="15">
      <c r="A90" s="5"/>
      <c r="B90" s="12" t="s">
        <v>53</v>
      </c>
      <c r="C90" s="14"/>
      <c r="D90" s="14"/>
      <c r="E90" s="14">
        <v>0.005232638888888888</v>
      </c>
      <c r="F90" s="14"/>
      <c r="G90" s="14"/>
      <c r="H90" s="14">
        <v>0.0047615740740740735</v>
      </c>
      <c r="I90" s="14">
        <v>0.004432870370370371</v>
      </c>
      <c r="J90" s="14"/>
      <c r="K90" s="14"/>
      <c r="L90" s="4"/>
    </row>
    <row r="91" spans="1:12" ht="15">
      <c r="A91" s="3"/>
      <c r="B91" s="13" t="s">
        <v>49</v>
      </c>
      <c r="C91" s="8">
        <f aca="true" t="shared" si="39" ref="C91:K91">IF(C89=0,0)</f>
        <v>0</v>
      </c>
      <c r="D91" s="8">
        <f t="shared" si="39"/>
        <v>0</v>
      </c>
      <c r="E91" s="8">
        <v>6</v>
      </c>
      <c r="F91" s="8">
        <f t="shared" si="39"/>
        <v>0</v>
      </c>
      <c r="G91" s="8">
        <f t="shared" si="39"/>
        <v>0</v>
      </c>
      <c r="H91" s="8">
        <v>4</v>
      </c>
      <c r="I91" s="8">
        <v>2</v>
      </c>
      <c r="J91" s="8">
        <f t="shared" si="39"/>
        <v>0</v>
      </c>
      <c r="K91" s="8">
        <f t="shared" si="39"/>
        <v>0</v>
      </c>
      <c r="L91" s="4"/>
    </row>
    <row r="92" spans="1:12" ht="15">
      <c r="A92" s="2"/>
      <c r="B92" s="13" t="s">
        <v>50</v>
      </c>
      <c r="C92" s="8">
        <f>HLOOKUP(C91,$N$7:$Z$19,13,FALSE)</f>
        <v>0</v>
      </c>
      <c r="D92" s="8">
        <f aca="true" t="shared" si="40" ref="D92:K92">HLOOKUP(D91,$N$7:$Z$19,13,FALSE)</f>
        <v>0</v>
      </c>
      <c r="E92" s="8">
        <v>25</v>
      </c>
      <c r="F92" s="8">
        <f t="shared" si="40"/>
        <v>0</v>
      </c>
      <c r="G92" s="8">
        <f t="shared" si="40"/>
        <v>0</v>
      </c>
      <c r="H92" s="8">
        <v>32</v>
      </c>
      <c r="I92" s="8">
        <v>43</v>
      </c>
      <c r="J92" s="8">
        <f t="shared" si="40"/>
        <v>0</v>
      </c>
      <c r="K92" s="8">
        <f t="shared" si="40"/>
        <v>0</v>
      </c>
      <c r="L92" s="4"/>
    </row>
    <row r="93" spans="1:12" ht="15">
      <c r="A93" s="5" t="s">
        <v>20</v>
      </c>
      <c r="B93" s="11">
        <v>0.493055555555555</v>
      </c>
      <c r="C93" s="9" t="s">
        <v>35</v>
      </c>
      <c r="D93" s="9"/>
      <c r="E93" s="9"/>
      <c r="F93" s="9"/>
      <c r="G93" s="9"/>
      <c r="H93" s="9"/>
      <c r="I93" s="9" t="s">
        <v>37</v>
      </c>
      <c r="J93" s="9" t="s">
        <v>36</v>
      </c>
      <c r="K93" s="9"/>
      <c r="L93" s="4"/>
    </row>
    <row r="94" spans="1:12" ht="15">
      <c r="A94" s="5"/>
      <c r="B94" s="12" t="s">
        <v>53</v>
      </c>
      <c r="C94" s="14">
        <v>0.00399074074074074</v>
      </c>
      <c r="D94" s="14"/>
      <c r="E94" s="14"/>
      <c r="F94" s="14"/>
      <c r="G94" s="14"/>
      <c r="H94" s="14"/>
      <c r="I94" s="14">
        <v>0.003890046296296296</v>
      </c>
      <c r="J94" s="14">
        <v>0.00422337962962963</v>
      </c>
      <c r="K94" s="14"/>
      <c r="L94" s="4"/>
    </row>
    <row r="95" spans="1:12" ht="15">
      <c r="A95" s="3"/>
      <c r="B95" s="13" t="s">
        <v>49</v>
      </c>
      <c r="C95" s="8">
        <v>3</v>
      </c>
      <c r="D95" s="8">
        <f aca="true" t="shared" si="41" ref="D95:K95">IF(D93=0,0)</f>
        <v>0</v>
      </c>
      <c r="E95" s="8">
        <f t="shared" si="41"/>
        <v>0</v>
      </c>
      <c r="F95" s="8">
        <f t="shared" si="41"/>
        <v>0</v>
      </c>
      <c r="G95" s="8">
        <f t="shared" si="41"/>
        <v>0</v>
      </c>
      <c r="H95" s="8">
        <f t="shared" si="41"/>
        <v>0</v>
      </c>
      <c r="I95" s="8">
        <v>1</v>
      </c>
      <c r="J95" s="8">
        <v>4</v>
      </c>
      <c r="K95" s="8">
        <f t="shared" si="41"/>
        <v>0</v>
      </c>
      <c r="L95" s="4"/>
    </row>
    <row r="96" spans="1:12" ht="15">
      <c r="A96" s="2"/>
      <c r="B96" s="13" t="s">
        <v>50</v>
      </c>
      <c r="C96" s="8">
        <v>37</v>
      </c>
      <c r="D96" s="8">
        <f aca="true" t="shared" si="42" ref="D96:K96">HLOOKUP(D95,$N$7:$Z$19,13,FALSE)</f>
        <v>0</v>
      </c>
      <c r="E96" s="8">
        <f t="shared" si="42"/>
        <v>0</v>
      </c>
      <c r="F96" s="8">
        <v>0</v>
      </c>
      <c r="G96" s="8">
        <f t="shared" si="42"/>
        <v>0</v>
      </c>
      <c r="H96" s="8">
        <f t="shared" si="42"/>
        <v>0</v>
      </c>
      <c r="I96" s="8">
        <v>50</v>
      </c>
      <c r="J96" s="8">
        <v>32</v>
      </c>
      <c r="K96" s="8">
        <f t="shared" si="42"/>
        <v>0</v>
      </c>
      <c r="L96" s="4"/>
    </row>
    <row r="97" spans="1:12" ht="15">
      <c r="A97" s="5" t="s">
        <v>21</v>
      </c>
      <c r="B97" s="11">
        <v>0.5</v>
      </c>
      <c r="C97" s="9"/>
      <c r="D97" s="9"/>
      <c r="E97" s="9"/>
      <c r="F97" s="9"/>
      <c r="G97" s="9" t="s">
        <v>37</v>
      </c>
      <c r="H97" s="9" t="s">
        <v>35</v>
      </c>
      <c r="I97" s="9"/>
      <c r="J97" s="9"/>
      <c r="K97" s="9" t="s">
        <v>36</v>
      </c>
      <c r="L97" s="4"/>
    </row>
    <row r="98" spans="1:12" ht="15">
      <c r="A98" s="5"/>
      <c r="B98" s="12" t="s">
        <v>53</v>
      </c>
      <c r="C98" s="14"/>
      <c r="D98" s="14"/>
      <c r="E98" s="14"/>
      <c r="F98" s="14"/>
      <c r="G98" s="14">
        <v>0.004396990740740741</v>
      </c>
      <c r="H98" s="14">
        <v>0.003925925925925926</v>
      </c>
      <c r="I98" s="14"/>
      <c r="J98" s="14"/>
      <c r="K98" s="14">
        <v>0.00433912037037037</v>
      </c>
      <c r="L98" s="4"/>
    </row>
    <row r="99" spans="1:12" ht="15">
      <c r="A99" s="3"/>
      <c r="B99" s="13" t="s">
        <v>49</v>
      </c>
      <c r="C99" s="8">
        <f aca="true" t="shared" si="43" ref="C99:J99">IF(C97=0,0)</f>
        <v>0</v>
      </c>
      <c r="D99" s="8">
        <f t="shared" si="43"/>
        <v>0</v>
      </c>
      <c r="E99" s="8">
        <f t="shared" si="43"/>
        <v>0</v>
      </c>
      <c r="F99" s="8">
        <f t="shared" si="43"/>
        <v>0</v>
      </c>
      <c r="G99" s="8">
        <v>6</v>
      </c>
      <c r="H99" s="8">
        <v>2</v>
      </c>
      <c r="I99" s="8">
        <f t="shared" si="43"/>
        <v>0</v>
      </c>
      <c r="J99" s="8">
        <f t="shared" si="43"/>
        <v>0</v>
      </c>
      <c r="K99" s="8">
        <v>5</v>
      </c>
      <c r="L99" s="4"/>
    </row>
    <row r="100" spans="1:12" ht="15">
      <c r="A100" s="2"/>
      <c r="B100" s="13" t="s">
        <v>50</v>
      </c>
      <c r="C100" s="8">
        <f>HLOOKUP(C99,$N$7:$Z$19,13,FALSE)</f>
        <v>0</v>
      </c>
      <c r="D100" s="8">
        <f aca="true" t="shared" si="44" ref="D100:J100">HLOOKUP(D99,$N$7:$Z$19,13,FALSE)</f>
        <v>0</v>
      </c>
      <c r="E100" s="8">
        <f t="shared" si="44"/>
        <v>0</v>
      </c>
      <c r="F100" s="8">
        <f t="shared" si="44"/>
        <v>0</v>
      </c>
      <c r="G100" s="8">
        <v>25</v>
      </c>
      <c r="H100" s="8">
        <v>43</v>
      </c>
      <c r="I100" s="8">
        <f t="shared" si="44"/>
        <v>0</v>
      </c>
      <c r="J100" s="8">
        <f t="shared" si="44"/>
        <v>0</v>
      </c>
      <c r="K100" s="8">
        <v>28</v>
      </c>
      <c r="L100" s="4"/>
    </row>
    <row r="101" spans="1:12" ht="15">
      <c r="A101" s="5" t="s">
        <v>22</v>
      </c>
      <c r="B101" s="11">
        <v>0.548611111111107</v>
      </c>
      <c r="C101" s="9"/>
      <c r="D101" s="9"/>
      <c r="E101" s="9"/>
      <c r="F101" s="9" t="s">
        <v>37</v>
      </c>
      <c r="G101" s="9"/>
      <c r="H101" s="9" t="s">
        <v>39</v>
      </c>
      <c r="I101" s="9" t="s">
        <v>38</v>
      </c>
      <c r="J101" s="9" t="s">
        <v>36</v>
      </c>
      <c r="K101" s="9"/>
      <c r="L101" s="4"/>
    </row>
    <row r="102" spans="1:12" ht="15">
      <c r="A102" s="5"/>
      <c r="B102" s="12" t="s">
        <v>53</v>
      </c>
      <c r="C102" s="14"/>
      <c r="D102" s="14"/>
      <c r="E102" s="14"/>
      <c r="F102" s="14">
        <v>0.004340277777777778</v>
      </c>
      <c r="G102" s="14"/>
      <c r="H102" s="14">
        <v>0.0050347222222222225</v>
      </c>
      <c r="I102" s="14">
        <v>0.0044907407407407405</v>
      </c>
      <c r="J102" s="14">
        <v>0.0045370370370370365</v>
      </c>
      <c r="K102" s="14"/>
      <c r="L102" s="4"/>
    </row>
    <row r="103" spans="1:12" ht="15">
      <c r="A103" s="3"/>
      <c r="B103" s="13" t="s">
        <v>49</v>
      </c>
      <c r="C103" s="8">
        <f aca="true" t="shared" si="45" ref="C103:K103">IF(C101=0,0)</f>
        <v>0</v>
      </c>
      <c r="D103" s="8">
        <f t="shared" si="45"/>
        <v>0</v>
      </c>
      <c r="E103" s="8">
        <f t="shared" si="45"/>
        <v>0</v>
      </c>
      <c r="F103" s="8">
        <v>1</v>
      </c>
      <c r="G103" s="8">
        <f t="shared" si="45"/>
        <v>0</v>
      </c>
      <c r="H103" s="8">
        <v>4</v>
      </c>
      <c r="I103" s="8">
        <v>2</v>
      </c>
      <c r="J103" s="8">
        <v>3</v>
      </c>
      <c r="K103" s="8">
        <f t="shared" si="45"/>
        <v>0</v>
      </c>
      <c r="L103" s="4"/>
    </row>
    <row r="104" spans="1:12" ht="15">
      <c r="A104" s="2"/>
      <c r="B104" s="13" t="s">
        <v>50</v>
      </c>
      <c r="C104" s="8">
        <f>HLOOKUP(C103,$N$7:$Z$19,4,FALSE)</f>
        <v>0</v>
      </c>
      <c r="D104" s="8">
        <f aca="true" t="shared" si="46" ref="D104:K104">HLOOKUP(D103,$N$7:$Z$19,4,FALSE)</f>
        <v>0</v>
      </c>
      <c r="E104" s="8">
        <f t="shared" si="46"/>
        <v>0</v>
      </c>
      <c r="F104" s="8">
        <f t="shared" si="46"/>
        <v>75</v>
      </c>
      <c r="G104" s="8">
        <f t="shared" si="46"/>
        <v>0</v>
      </c>
      <c r="H104" s="8">
        <f t="shared" si="46"/>
        <v>48</v>
      </c>
      <c r="I104" s="8">
        <f t="shared" si="46"/>
        <v>65</v>
      </c>
      <c r="J104" s="8">
        <f t="shared" si="46"/>
        <v>56</v>
      </c>
      <c r="K104" s="8">
        <f t="shared" si="46"/>
        <v>0</v>
      </c>
      <c r="L104" s="4"/>
    </row>
    <row r="105" spans="1:12" ht="15">
      <c r="A105" s="5" t="s">
        <v>23</v>
      </c>
      <c r="B105" s="11">
        <v>0.555555555555551</v>
      </c>
      <c r="C105" s="9" t="s">
        <v>36</v>
      </c>
      <c r="D105" s="9"/>
      <c r="E105" s="9"/>
      <c r="F105" s="9" t="s">
        <v>37</v>
      </c>
      <c r="G105" s="9"/>
      <c r="H105" s="9" t="s">
        <v>35</v>
      </c>
      <c r="I105" s="9" t="s">
        <v>39</v>
      </c>
      <c r="J105" s="9" t="s">
        <v>38</v>
      </c>
      <c r="K105" s="9"/>
      <c r="L105" s="4"/>
    </row>
    <row r="106" spans="1:12" ht="15">
      <c r="A106" s="5"/>
      <c r="B106" s="12" t="s">
        <v>53</v>
      </c>
      <c r="C106" s="14">
        <v>0.003550925925925926</v>
      </c>
      <c r="D106" s="14"/>
      <c r="E106" s="14"/>
      <c r="F106" s="14">
        <v>0.003483796296296296</v>
      </c>
      <c r="G106" s="14"/>
      <c r="H106" s="14">
        <v>0.0035006944444444447</v>
      </c>
      <c r="I106" s="14">
        <v>0.003671412037037037</v>
      </c>
      <c r="J106" s="14">
        <v>0.0035636574074074077</v>
      </c>
      <c r="K106" s="14"/>
      <c r="L106" s="4"/>
    </row>
    <row r="107" spans="1:12" ht="15">
      <c r="A107" s="3"/>
      <c r="B107" s="13" t="s">
        <v>49</v>
      </c>
      <c r="C107" s="8">
        <v>3</v>
      </c>
      <c r="D107" s="8">
        <f aca="true" t="shared" si="47" ref="D107:K107">IF(D105=0,0)</f>
        <v>0</v>
      </c>
      <c r="E107" s="8">
        <f t="shared" si="47"/>
        <v>0</v>
      </c>
      <c r="F107" s="8">
        <v>1</v>
      </c>
      <c r="G107" s="8">
        <f t="shared" si="47"/>
        <v>0</v>
      </c>
      <c r="H107" s="8">
        <v>2</v>
      </c>
      <c r="I107" s="8">
        <v>5</v>
      </c>
      <c r="J107" s="8">
        <v>4</v>
      </c>
      <c r="K107" s="8">
        <f t="shared" si="47"/>
        <v>0</v>
      </c>
      <c r="L107" s="4"/>
    </row>
    <row r="108" spans="1:12" ht="15">
      <c r="A108" s="2"/>
      <c r="B108" s="13" t="s">
        <v>50</v>
      </c>
      <c r="C108" s="8">
        <f>HLOOKUP(C107,$N$7:$Z$19,4,FALSE)</f>
        <v>56</v>
      </c>
      <c r="D108" s="8">
        <f aca="true" t="shared" si="48" ref="D108:K108">HLOOKUP(D107,$N$7:$Z$19,4,FALSE)</f>
        <v>0</v>
      </c>
      <c r="E108" s="8">
        <f t="shared" si="48"/>
        <v>0</v>
      </c>
      <c r="F108" s="8">
        <f t="shared" si="48"/>
        <v>75</v>
      </c>
      <c r="G108" s="8">
        <f t="shared" si="48"/>
        <v>0</v>
      </c>
      <c r="H108" s="8">
        <f t="shared" si="48"/>
        <v>65</v>
      </c>
      <c r="I108" s="8">
        <f t="shared" si="48"/>
        <v>42</v>
      </c>
      <c r="J108" s="8">
        <f t="shared" si="48"/>
        <v>48</v>
      </c>
      <c r="K108" s="8">
        <f t="shared" si="48"/>
        <v>0</v>
      </c>
      <c r="L108" s="4"/>
    </row>
    <row r="109" spans="1:12" ht="15">
      <c r="A109" s="5" t="s">
        <v>24</v>
      </c>
      <c r="B109" s="11">
        <v>0.562499999999995</v>
      </c>
      <c r="C109" s="9"/>
      <c r="D109" s="9"/>
      <c r="E109" s="9"/>
      <c r="F109" s="9"/>
      <c r="G109" s="9" t="s">
        <v>37</v>
      </c>
      <c r="H109" s="9"/>
      <c r="I109" s="9"/>
      <c r="J109" s="9" t="s">
        <v>58</v>
      </c>
      <c r="K109" s="9"/>
      <c r="L109" s="4"/>
    </row>
    <row r="110" spans="1:12" ht="15">
      <c r="A110" s="5"/>
      <c r="B110" s="11"/>
      <c r="C110" s="9"/>
      <c r="D110" s="9"/>
      <c r="E110" s="9"/>
      <c r="F110" s="9"/>
      <c r="G110" s="9"/>
      <c r="H110" s="9"/>
      <c r="I110" s="9"/>
      <c r="J110" s="9" t="s">
        <v>64</v>
      </c>
      <c r="K110" s="9"/>
      <c r="L110" s="4"/>
    </row>
    <row r="111" spans="1:12" ht="15">
      <c r="A111" s="5"/>
      <c r="B111" s="12" t="s">
        <v>53</v>
      </c>
      <c r="C111" s="14"/>
      <c r="D111" s="14"/>
      <c r="E111" s="14"/>
      <c r="F111" s="14"/>
      <c r="G111" s="14">
        <v>0.0047284722222222225</v>
      </c>
      <c r="H111" s="14"/>
      <c r="I111" s="14"/>
      <c r="J111" s="14">
        <v>0.004594212962962963</v>
      </c>
      <c r="K111" s="14"/>
      <c r="L111" s="4"/>
    </row>
    <row r="112" spans="1:12" ht="15">
      <c r="A112" s="5"/>
      <c r="B112" s="13" t="s">
        <v>54</v>
      </c>
      <c r="C112" s="14"/>
      <c r="D112" s="14"/>
      <c r="E112" s="14"/>
      <c r="F112" s="14"/>
      <c r="G112" s="14"/>
      <c r="H112" s="14"/>
      <c r="I112" s="14"/>
      <c r="J112" s="14">
        <v>0.005112731481481481</v>
      </c>
      <c r="K112" s="14"/>
      <c r="L112" s="4"/>
    </row>
    <row r="113" spans="1:12" ht="15">
      <c r="A113" s="3"/>
      <c r="B113" s="13" t="s">
        <v>49</v>
      </c>
      <c r="C113" s="8">
        <f>IF(C109=0,0)</f>
        <v>0</v>
      </c>
      <c r="D113" s="8">
        <f aca="true" t="shared" si="49" ref="D113:K113">IF(D109=0,0)</f>
        <v>0</v>
      </c>
      <c r="E113" s="8">
        <f t="shared" si="49"/>
        <v>0</v>
      </c>
      <c r="F113" s="8">
        <f t="shared" si="49"/>
        <v>0</v>
      </c>
      <c r="G113" s="8">
        <v>2</v>
      </c>
      <c r="H113" s="8">
        <f t="shared" si="49"/>
        <v>0</v>
      </c>
      <c r="I113" s="8">
        <f t="shared" si="49"/>
        <v>0</v>
      </c>
      <c r="J113" s="8">
        <v>1</v>
      </c>
      <c r="K113" s="8">
        <f t="shared" si="49"/>
        <v>0</v>
      </c>
      <c r="L113" s="4"/>
    </row>
    <row r="114" spans="1:12" ht="15">
      <c r="A114" s="3"/>
      <c r="B114" s="13" t="s">
        <v>55</v>
      </c>
      <c r="C114" s="8">
        <f>IF(C110=0,0)</f>
        <v>0</v>
      </c>
      <c r="D114" s="8">
        <f aca="true" t="shared" si="50" ref="D114:K114">IF(D110=0,0)</f>
        <v>0</v>
      </c>
      <c r="E114" s="8">
        <f t="shared" si="50"/>
        <v>0</v>
      </c>
      <c r="F114" s="8">
        <f t="shared" si="50"/>
        <v>0</v>
      </c>
      <c r="G114" s="8">
        <f t="shared" si="50"/>
        <v>0</v>
      </c>
      <c r="H114" s="8">
        <f t="shared" si="50"/>
        <v>0</v>
      </c>
      <c r="I114" s="8">
        <f t="shared" si="50"/>
        <v>0</v>
      </c>
      <c r="J114" s="8">
        <v>3</v>
      </c>
      <c r="K114" s="8">
        <f t="shared" si="50"/>
        <v>0</v>
      </c>
      <c r="L114" s="4"/>
    </row>
    <row r="115" spans="1:12" ht="15">
      <c r="A115" s="2"/>
      <c r="B115" s="13" t="s">
        <v>50</v>
      </c>
      <c r="C115" s="8">
        <f>HLOOKUP(C113,$N$7:$Z$18,11,FALSE)</f>
        <v>0</v>
      </c>
      <c r="D115" s="8">
        <f aca="true" t="shared" si="51" ref="D115:K115">HLOOKUP(D113,$N$7:$Z$18,11,FALSE)</f>
        <v>0</v>
      </c>
      <c r="E115" s="8">
        <f t="shared" si="51"/>
        <v>0</v>
      </c>
      <c r="F115" s="8">
        <v>0</v>
      </c>
      <c r="G115" s="8">
        <f t="shared" si="51"/>
        <v>11</v>
      </c>
      <c r="H115" s="8">
        <f t="shared" si="51"/>
        <v>0</v>
      </c>
      <c r="I115" s="8">
        <f t="shared" si="51"/>
        <v>0</v>
      </c>
      <c r="J115" s="8">
        <f t="shared" si="51"/>
        <v>13</v>
      </c>
      <c r="K115" s="8">
        <f t="shared" si="51"/>
        <v>0</v>
      </c>
      <c r="L115" s="4"/>
    </row>
    <row r="116" spans="1:12" ht="15">
      <c r="A116" s="2"/>
      <c r="B116" s="13" t="s">
        <v>56</v>
      </c>
      <c r="C116" s="8">
        <f>HLOOKUP(C114,$N$7:$Z$18,11,FALSE)</f>
        <v>0</v>
      </c>
      <c r="D116" s="8">
        <f aca="true" t="shared" si="52" ref="D116:I116">HLOOKUP(D114,$N$7:$Z$18,11,FALSE)</f>
        <v>0</v>
      </c>
      <c r="E116" s="8">
        <f t="shared" si="52"/>
        <v>0</v>
      </c>
      <c r="F116" s="8">
        <f t="shared" si="52"/>
        <v>0</v>
      </c>
      <c r="G116" s="8">
        <f t="shared" si="52"/>
        <v>0</v>
      </c>
      <c r="H116" s="8">
        <f t="shared" si="52"/>
        <v>0</v>
      </c>
      <c r="I116" s="8">
        <f t="shared" si="52"/>
        <v>0</v>
      </c>
      <c r="J116" s="8"/>
      <c r="K116" s="8">
        <f>HLOOKUP(K114,$N$7:$Z$18,11,FALSE)</f>
        <v>0</v>
      </c>
      <c r="L116" s="4"/>
    </row>
    <row r="117" spans="1:12" ht="15">
      <c r="A117" s="5" t="s">
        <v>25</v>
      </c>
      <c r="B117" s="11">
        <v>0.569444444444439</v>
      </c>
      <c r="C117" s="9"/>
      <c r="D117" s="9"/>
      <c r="E117" s="9"/>
      <c r="F117" s="9" t="s">
        <v>36</v>
      </c>
      <c r="G117" s="9" t="s">
        <v>37</v>
      </c>
      <c r="H117" s="9"/>
      <c r="I117" s="9"/>
      <c r="J117" s="9" t="s">
        <v>57</v>
      </c>
      <c r="K117" s="9" t="s">
        <v>39</v>
      </c>
      <c r="L117" s="4"/>
    </row>
    <row r="118" spans="1:12" ht="15">
      <c r="A118" s="5"/>
      <c r="B118" s="11"/>
      <c r="C118" s="9"/>
      <c r="D118" s="9"/>
      <c r="E118" s="9"/>
      <c r="F118" s="9"/>
      <c r="G118" s="9"/>
      <c r="H118" s="9"/>
      <c r="I118" s="9"/>
      <c r="J118" s="9" t="s">
        <v>64</v>
      </c>
      <c r="K118" s="9"/>
      <c r="L118" s="4"/>
    </row>
    <row r="119" spans="1:12" ht="15">
      <c r="A119" s="5"/>
      <c r="B119" s="12" t="s">
        <v>53</v>
      </c>
      <c r="C119" s="14"/>
      <c r="D119" s="14"/>
      <c r="E119" s="14"/>
      <c r="F119" s="14">
        <v>0.004174074074074074</v>
      </c>
      <c r="G119" s="14">
        <v>0.004161342592592592</v>
      </c>
      <c r="H119" s="14"/>
      <c r="I119" s="14"/>
      <c r="J119" s="14">
        <v>0.004148148148148148</v>
      </c>
      <c r="K119" s="14">
        <v>0.004264351851851852</v>
      </c>
      <c r="L119" s="4"/>
    </row>
    <row r="120" spans="1:12" ht="15">
      <c r="A120" s="5"/>
      <c r="B120" s="13" t="s">
        <v>54</v>
      </c>
      <c r="C120" s="14"/>
      <c r="D120" s="14"/>
      <c r="E120" s="14"/>
      <c r="F120" s="14"/>
      <c r="G120" s="14"/>
      <c r="H120" s="14"/>
      <c r="I120" s="14"/>
      <c r="J120" s="14">
        <v>0.0049625</v>
      </c>
      <c r="K120" s="14"/>
      <c r="L120" s="4"/>
    </row>
    <row r="121" spans="1:12" ht="15">
      <c r="A121" s="3"/>
      <c r="B121" s="13" t="s">
        <v>49</v>
      </c>
      <c r="C121" s="8">
        <f>IF(C117=0,0)</f>
        <v>0</v>
      </c>
      <c r="D121" s="8">
        <f aca="true" t="shared" si="53" ref="D121:I121">IF(D117=0,0)</f>
        <v>0</v>
      </c>
      <c r="E121" s="8">
        <f t="shared" si="53"/>
        <v>0</v>
      </c>
      <c r="F121" s="8">
        <v>3</v>
      </c>
      <c r="G121" s="8">
        <v>2</v>
      </c>
      <c r="H121" s="8">
        <f t="shared" si="53"/>
        <v>0</v>
      </c>
      <c r="I121" s="8">
        <f t="shared" si="53"/>
        <v>0</v>
      </c>
      <c r="J121" s="8">
        <v>1</v>
      </c>
      <c r="K121" s="8">
        <v>4</v>
      </c>
      <c r="L121" s="4"/>
    </row>
    <row r="122" spans="1:12" ht="15">
      <c r="A122" s="3"/>
      <c r="B122" s="13" t="s">
        <v>55</v>
      </c>
      <c r="C122" s="8">
        <f>IF(C118=0,0)</f>
        <v>0</v>
      </c>
      <c r="D122" s="8">
        <f aca="true" t="shared" si="54" ref="D122:K122">IF(D118=0,0)</f>
        <v>0</v>
      </c>
      <c r="E122" s="8">
        <f t="shared" si="54"/>
        <v>0</v>
      </c>
      <c r="F122" s="8">
        <f t="shared" si="54"/>
        <v>0</v>
      </c>
      <c r="G122" s="8">
        <f t="shared" si="54"/>
        <v>0</v>
      </c>
      <c r="H122" s="8">
        <f t="shared" si="54"/>
        <v>0</v>
      </c>
      <c r="I122" s="8">
        <f t="shared" si="54"/>
        <v>0</v>
      </c>
      <c r="J122" s="8">
        <v>5</v>
      </c>
      <c r="K122" s="8">
        <f t="shared" si="54"/>
        <v>0</v>
      </c>
      <c r="L122" s="4"/>
    </row>
    <row r="123" spans="1:12" ht="15">
      <c r="A123" s="2"/>
      <c r="B123" s="13" t="s">
        <v>50</v>
      </c>
      <c r="C123" s="8">
        <f>HLOOKUP(C121,$N$7:$Z$18,12,FALSE)</f>
        <v>0</v>
      </c>
      <c r="D123" s="8">
        <f aca="true" t="shared" si="55" ref="D123:K123">HLOOKUP(D121,$N$7:$Z$18,12,FALSE)</f>
        <v>0</v>
      </c>
      <c r="E123" s="8">
        <f t="shared" si="55"/>
        <v>0</v>
      </c>
      <c r="F123" s="8">
        <f t="shared" si="55"/>
        <v>9</v>
      </c>
      <c r="G123" s="8">
        <f t="shared" si="55"/>
        <v>11</v>
      </c>
      <c r="H123" s="8">
        <f t="shared" si="55"/>
        <v>0</v>
      </c>
      <c r="I123" s="8">
        <f t="shared" si="55"/>
        <v>0</v>
      </c>
      <c r="J123" s="8">
        <f t="shared" si="55"/>
        <v>13</v>
      </c>
      <c r="K123" s="8">
        <f t="shared" si="55"/>
        <v>8</v>
      </c>
      <c r="L123" s="4"/>
    </row>
    <row r="124" spans="1:12" ht="15">
      <c r="A124" s="2"/>
      <c r="B124" s="13" t="s">
        <v>56</v>
      </c>
      <c r="C124" s="8">
        <f>HLOOKUP(C122,$N$7:$Z$18,12,FALSE)</f>
        <v>0</v>
      </c>
      <c r="D124" s="8">
        <f aca="true" t="shared" si="56" ref="D124:I124">HLOOKUP(D122,$N$7:$Z$18,12,FALSE)</f>
        <v>0</v>
      </c>
      <c r="E124" s="8">
        <f t="shared" si="56"/>
        <v>0</v>
      </c>
      <c r="F124" s="8">
        <f t="shared" si="56"/>
        <v>0</v>
      </c>
      <c r="G124" s="8">
        <f t="shared" si="56"/>
        <v>0</v>
      </c>
      <c r="H124" s="8">
        <f t="shared" si="56"/>
        <v>0</v>
      </c>
      <c r="I124" s="8">
        <f t="shared" si="56"/>
        <v>0</v>
      </c>
      <c r="J124" s="8"/>
      <c r="K124" s="8">
        <f>HLOOKUP(K122,$N$7:$Z$18,12,FALSE)</f>
        <v>0</v>
      </c>
      <c r="L124" s="4"/>
    </row>
    <row r="125" spans="1:12" ht="15">
      <c r="A125" s="5" t="s">
        <v>26</v>
      </c>
      <c r="B125" s="11">
        <v>0.576388888888883</v>
      </c>
      <c r="C125" s="9"/>
      <c r="D125" s="9"/>
      <c r="E125" s="9"/>
      <c r="F125" s="9" t="s">
        <v>38</v>
      </c>
      <c r="G125" s="9" t="s">
        <v>36</v>
      </c>
      <c r="H125" s="9"/>
      <c r="I125" s="9"/>
      <c r="J125" s="9" t="s">
        <v>37</v>
      </c>
      <c r="K125" s="9"/>
      <c r="L125" s="4"/>
    </row>
    <row r="126" spans="1:12" ht="15">
      <c r="A126" s="5"/>
      <c r="B126" s="12" t="s">
        <v>53</v>
      </c>
      <c r="C126" s="14"/>
      <c r="D126" s="14"/>
      <c r="E126" s="14"/>
      <c r="F126" s="14">
        <v>0.005237615740740741</v>
      </c>
      <c r="G126" s="14">
        <v>0.00477951388888889</v>
      </c>
      <c r="H126" s="14"/>
      <c r="I126" s="14"/>
      <c r="J126" s="14">
        <v>0.004670138888888889</v>
      </c>
      <c r="K126" s="14"/>
      <c r="L126" s="4"/>
    </row>
    <row r="127" spans="1:12" ht="15">
      <c r="A127" s="3"/>
      <c r="B127" s="13" t="s">
        <v>49</v>
      </c>
      <c r="C127" s="8">
        <f aca="true" t="shared" si="57" ref="C127:K127">IF(C125=0,0)</f>
        <v>0</v>
      </c>
      <c r="D127" s="8">
        <f t="shared" si="57"/>
        <v>0</v>
      </c>
      <c r="E127" s="8">
        <f t="shared" si="57"/>
        <v>0</v>
      </c>
      <c r="F127" s="8">
        <v>6</v>
      </c>
      <c r="G127" s="8">
        <v>3</v>
      </c>
      <c r="H127" s="8">
        <f t="shared" si="57"/>
        <v>0</v>
      </c>
      <c r="I127" s="8">
        <f t="shared" si="57"/>
        <v>0</v>
      </c>
      <c r="J127" s="8">
        <v>2</v>
      </c>
      <c r="K127" s="8">
        <f t="shared" si="57"/>
        <v>0</v>
      </c>
      <c r="L127" s="4"/>
    </row>
    <row r="128" spans="1:12" ht="15">
      <c r="A128" s="2"/>
      <c r="B128" s="13" t="s">
        <v>50</v>
      </c>
      <c r="C128" s="8">
        <f>HLOOKUP(C127,$N$7:$Z$19,10,FALSE)</f>
        <v>0</v>
      </c>
      <c r="D128" s="8">
        <f aca="true" t="shared" si="58" ref="D128:K128">HLOOKUP(D127,$N$7:$Z$19,10,FALSE)</f>
        <v>0</v>
      </c>
      <c r="E128" s="8">
        <f t="shared" si="58"/>
        <v>0</v>
      </c>
      <c r="F128" s="8">
        <f t="shared" si="58"/>
        <v>13</v>
      </c>
      <c r="G128" s="8">
        <f t="shared" si="58"/>
        <v>19</v>
      </c>
      <c r="H128" s="8">
        <f t="shared" si="58"/>
        <v>0</v>
      </c>
      <c r="I128" s="8">
        <f t="shared" si="58"/>
        <v>0</v>
      </c>
      <c r="J128" s="8">
        <f t="shared" si="58"/>
        <v>22</v>
      </c>
      <c r="K128" s="8">
        <f t="shared" si="58"/>
        <v>0</v>
      </c>
      <c r="L128" s="4"/>
    </row>
    <row r="129" spans="1:12" ht="15">
      <c r="A129" s="5" t="s">
        <v>27</v>
      </c>
      <c r="B129" s="11">
        <v>0.583333333333327</v>
      </c>
      <c r="C129" s="9"/>
      <c r="D129" s="9"/>
      <c r="E129" s="9"/>
      <c r="F129" s="9"/>
      <c r="G129" s="9"/>
      <c r="H129" s="9" t="s">
        <v>36</v>
      </c>
      <c r="I129" s="9" t="s">
        <v>37</v>
      </c>
      <c r="J129" s="9"/>
      <c r="K129" s="9" t="s">
        <v>38</v>
      </c>
      <c r="L129" s="4"/>
    </row>
    <row r="130" spans="1:12" ht="15">
      <c r="A130" s="5"/>
      <c r="B130" s="12" t="s">
        <v>53</v>
      </c>
      <c r="C130" s="14"/>
      <c r="D130" s="14"/>
      <c r="E130" s="14"/>
      <c r="F130" s="14"/>
      <c r="G130" s="14"/>
      <c r="H130" s="14">
        <v>0.004877314814814814</v>
      </c>
      <c r="I130" s="14">
        <v>0.004626157407407408</v>
      </c>
      <c r="J130" s="14"/>
      <c r="K130" s="14">
        <v>0.005104166666666667</v>
      </c>
      <c r="L130" s="4"/>
    </row>
    <row r="131" spans="1:12" ht="15">
      <c r="A131" s="3"/>
      <c r="B131" s="13" t="s">
        <v>49</v>
      </c>
      <c r="C131" s="8">
        <f aca="true" t="shared" si="59" ref="C131:J131">IF(C129=0,0)</f>
        <v>0</v>
      </c>
      <c r="D131" s="8">
        <f t="shared" si="59"/>
        <v>0</v>
      </c>
      <c r="E131" s="8">
        <f t="shared" si="59"/>
        <v>0</v>
      </c>
      <c r="F131" s="8">
        <f t="shared" si="59"/>
        <v>0</v>
      </c>
      <c r="G131" s="8">
        <f t="shared" si="59"/>
        <v>0</v>
      </c>
      <c r="H131" s="8">
        <v>4</v>
      </c>
      <c r="I131" s="8">
        <v>1</v>
      </c>
      <c r="J131" s="8">
        <f t="shared" si="59"/>
        <v>0</v>
      </c>
      <c r="K131" s="8">
        <v>5</v>
      </c>
      <c r="L131" s="4"/>
    </row>
    <row r="132" spans="1:12" ht="15">
      <c r="A132" s="2"/>
      <c r="B132" s="13" t="s">
        <v>50</v>
      </c>
      <c r="C132" s="8">
        <f>HLOOKUP(C131,$N$7:$Z$19,10,FALSE)</f>
        <v>0</v>
      </c>
      <c r="D132" s="8">
        <f aca="true" t="shared" si="60" ref="D132:K132">HLOOKUP(D131,$N$7:$Z$19,10,FALSE)</f>
        <v>0</v>
      </c>
      <c r="E132" s="8">
        <f t="shared" si="60"/>
        <v>0</v>
      </c>
      <c r="F132" s="8">
        <f t="shared" si="60"/>
        <v>0</v>
      </c>
      <c r="G132" s="8">
        <f t="shared" si="60"/>
        <v>0</v>
      </c>
      <c r="H132" s="8">
        <f t="shared" si="60"/>
        <v>16</v>
      </c>
      <c r="I132" s="8">
        <f t="shared" si="60"/>
        <v>25</v>
      </c>
      <c r="J132" s="8">
        <f t="shared" si="60"/>
        <v>0</v>
      </c>
      <c r="K132" s="8">
        <f t="shared" si="60"/>
        <v>14</v>
      </c>
      <c r="L132" s="4"/>
    </row>
    <row r="133" spans="1:12" ht="15">
      <c r="A133" s="5" t="s">
        <v>28</v>
      </c>
      <c r="B133" s="11">
        <v>0.590277777777771</v>
      </c>
      <c r="C133" s="9"/>
      <c r="D133" s="9"/>
      <c r="E133" s="9"/>
      <c r="F133" s="9" t="s">
        <v>36</v>
      </c>
      <c r="G133" s="9"/>
      <c r="H133" s="9"/>
      <c r="I133" s="9"/>
      <c r="J133" s="9" t="s">
        <v>38</v>
      </c>
      <c r="K133" s="9"/>
      <c r="L133" s="4"/>
    </row>
    <row r="134" spans="1:12" ht="15">
      <c r="A134" s="5"/>
      <c r="B134" s="12" t="s">
        <v>53</v>
      </c>
      <c r="C134" s="14"/>
      <c r="D134" s="14"/>
      <c r="E134" s="14"/>
      <c r="F134" s="14">
        <v>0.003965972222222222</v>
      </c>
      <c r="G134" s="14"/>
      <c r="H134" s="14"/>
      <c r="I134" s="14"/>
      <c r="J134" s="14">
        <v>0.0038202546296296296</v>
      </c>
      <c r="K134" s="14"/>
      <c r="L134" s="4"/>
    </row>
    <row r="135" spans="1:12" ht="15">
      <c r="A135" s="3"/>
      <c r="B135" s="13" t="s">
        <v>49</v>
      </c>
      <c r="C135" s="8">
        <f aca="true" t="shared" si="61" ref="C135:K135">IF(C133=0,0)</f>
        <v>0</v>
      </c>
      <c r="D135" s="8">
        <f t="shared" si="61"/>
        <v>0</v>
      </c>
      <c r="E135" s="8">
        <f t="shared" si="61"/>
        <v>0</v>
      </c>
      <c r="F135" s="8">
        <v>2</v>
      </c>
      <c r="G135" s="8">
        <f t="shared" si="61"/>
        <v>0</v>
      </c>
      <c r="H135" s="8">
        <f t="shared" si="61"/>
        <v>0</v>
      </c>
      <c r="I135" s="8">
        <f t="shared" si="61"/>
        <v>0</v>
      </c>
      <c r="J135" s="8">
        <v>1</v>
      </c>
      <c r="K135" s="8">
        <f t="shared" si="61"/>
        <v>0</v>
      </c>
      <c r="L135" s="4"/>
    </row>
    <row r="136" spans="1:12" ht="15">
      <c r="A136" s="2"/>
      <c r="B136" s="13" t="s">
        <v>50</v>
      </c>
      <c r="C136" s="8">
        <f>HLOOKUP(C135,$N$7:$Z$19,7,FALSE)</f>
        <v>0</v>
      </c>
      <c r="D136" s="8">
        <f aca="true" t="shared" si="62" ref="D136:K136">HLOOKUP(D135,$N$7:$Z$19,7,FALSE)</f>
        <v>0</v>
      </c>
      <c r="E136" s="8">
        <f t="shared" si="62"/>
        <v>0</v>
      </c>
      <c r="F136" s="8">
        <f t="shared" si="62"/>
        <v>52</v>
      </c>
      <c r="G136" s="8">
        <f t="shared" si="62"/>
        <v>0</v>
      </c>
      <c r="H136" s="8">
        <f t="shared" si="62"/>
        <v>0</v>
      </c>
      <c r="I136" s="8">
        <f t="shared" si="62"/>
        <v>0</v>
      </c>
      <c r="J136" s="8">
        <f t="shared" si="62"/>
        <v>60</v>
      </c>
      <c r="K136" s="8">
        <f t="shared" si="62"/>
        <v>0</v>
      </c>
      <c r="L136" s="4"/>
    </row>
    <row r="137" spans="1:12" ht="15">
      <c r="A137" s="5" t="s">
        <v>29</v>
      </c>
      <c r="B137" s="11">
        <v>0.597222222222215</v>
      </c>
      <c r="C137" s="9" t="s">
        <v>36</v>
      </c>
      <c r="D137" s="9"/>
      <c r="E137" s="9"/>
      <c r="F137" s="9" t="s">
        <v>38</v>
      </c>
      <c r="G137" s="9" t="s">
        <v>39</v>
      </c>
      <c r="H137" s="9"/>
      <c r="I137" s="9"/>
      <c r="J137" s="9"/>
      <c r="K137" s="9" t="s">
        <v>35</v>
      </c>
      <c r="L137" s="4"/>
    </row>
    <row r="138" spans="1:12" ht="15">
      <c r="A138" s="5"/>
      <c r="B138" s="12" t="s">
        <v>53</v>
      </c>
      <c r="C138" s="14">
        <v>0.004312268518518519</v>
      </c>
      <c r="D138" s="14"/>
      <c r="E138" s="14"/>
      <c r="F138" s="14">
        <v>0.0041207175925925925</v>
      </c>
      <c r="G138" s="14"/>
      <c r="H138" s="14"/>
      <c r="I138" s="14"/>
      <c r="J138" s="14"/>
      <c r="K138" s="14">
        <v>0.004639120370370371</v>
      </c>
      <c r="L138" s="4"/>
    </row>
    <row r="139" spans="1:12" ht="15">
      <c r="A139" s="3"/>
      <c r="B139" s="13" t="s">
        <v>49</v>
      </c>
      <c r="C139" s="8">
        <v>4</v>
      </c>
      <c r="D139" s="8">
        <f aca="true" t="shared" si="63" ref="D139:J139">IF(D137=0,0)</f>
        <v>0</v>
      </c>
      <c r="E139" s="8">
        <f t="shared" si="63"/>
        <v>0</v>
      </c>
      <c r="F139" s="8">
        <v>2</v>
      </c>
      <c r="G139" s="8"/>
      <c r="H139" s="8">
        <f t="shared" si="63"/>
        <v>0</v>
      </c>
      <c r="I139" s="8">
        <f t="shared" si="63"/>
        <v>0</v>
      </c>
      <c r="J139" s="8">
        <f t="shared" si="63"/>
        <v>0</v>
      </c>
      <c r="K139" s="8">
        <v>5</v>
      </c>
      <c r="L139" s="4"/>
    </row>
    <row r="140" spans="1:12" ht="15">
      <c r="A140" s="2"/>
      <c r="B140" s="13" t="s">
        <v>50</v>
      </c>
      <c r="C140" s="8">
        <f>HLOOKUP(C139,$N$7:$Z$19,10,FALSE)</f>
        <v>16</v>
      </c>
      <c r="D140" s="8">
        <f aca="true" t="shared" si="64" ref="D140:K140">HLOOKUP(D139,$N$7:$Z$19,10,FALSE)</f>
        <v>0</v>
      </c>
      <c r="E140" s="8">
        <f t="shared" si="64"/>
        <v>0</v>
      </c>
      <c r="F140" s="8">
        <f t="shared" si="64"/>
        <v>22</v>
      </c>
      <c r="G140" s="8">
        <f t="shared" si="64"/>
        <v>0</v>
      </c>
      <c r="H140" s="8">
        <f t="shared" si="64"/>
        <v>0</v>
      </c>
      <c r="I140" s="8">
        <f t="shared" si="64"/>
        <v>0</v>
      </c>
      <c r="J140" s="8">
        <v>0</v>
      </c>
      <c r="K140" s="8">
        <f t="shared" si="64"/>
        <v>14</v>
      </c>
      <c r="L140" s="4"/>
    </row>
    <row r="141" spans="1:12" ht="15">
      <c r="A141" s="5" t="s">
        <v>30</v>
      </c>
      <c r="B141" s="11">
        <v>0.60416666666666</v>
      </c>
      <c r="C141" s="9" t="s">
        <v>38</v>
      </c>
      <c r="D141" s="9"/>
      <c r="E141" s="9"/>
      <c r="F141" s="9"/>
      <c r="G141" s="9"/>
      <c r="H141" s="9" t="s">
        <v>39</v>
      </c>
      <c r="I141" s="9" t="s">
        <v>36</v>
      </c>
      <c r="J141" s="9"/>
      <c r="K141" s="9" t="s">
        <v>37</v>
      </c>
      <c r="L141" s="4"/>
    </row>
    <row r="142" spans="1:12" ht="15">
      <c r="A142" s="5"/>
      <c r="B142" s="12" t="s">
        <v>53</v>
      </c>
      <c r="C142" s="14">
        <v>0.00491412037037037</v>
      </c>
      <c r="D142" s="14"/>
      <c r="E142" s="14"/>
      <c r="F142" s="14"/>
      <c r="G142" s="14"/>
      <c r="H142" s="14">
        <v>0.004092592592592593</v>
      </c>
      <c r="I142" s="14">
        <v>0.0042138888888888885</v>
      </c>
      <c r="J142" s="14"/>
      <c r="K142" s="14">
        <v>0.004774074074074074</v>
      </c>
      <c r="L142" s="4"/>
    </row>
    <row r="143" spans="1:12" ht="15">
      <c r="A143" s="3"/>
      <c r="B143" s="13" t="s">
        <v>49</v>
      </c>
      <c r="C143" s="8">
        <v>7</v>
      </c>
      <c r="D143" s="8">
        <f aca="true" t="shared" si="65" ref="D143:J143">IF(D141=0,0)</f>
        <v>0</v>
      </c>
      <c r="E143" s="8">
        <f t="shared" si="65"/>
        <v>0</v>
      </c>
      <c r="F143" s="8">
        <f t="shared" si="65"/>
        <v>0</v>
      </c>
      <c r="G143" s="8">
        <f t="shared" si="65"/>
        <v>0</v>
      </c>
      <c r="H143" s="8">
        <v>1</v>
      </c>
      <c r="I143" s="8">
        <v>3</v>
      </c>
      <c r="J143" s="8">
        <f t="shared" si="65"/>
        <v>0</v>
      </c>
      <c r="K143" s="8">
        <v>6</v>
      </c>
      <c r="L143" s="4"/>
    </row>
    <row r="144" spans="1:12" ht="15">
      <c r="A144" s="2"/>
      <c r="B144" s="13" t="s">
        <v>50</v>
      </c>
      <c r="C144" s="8"/>
      <c r="D144" s="8">
        <f>HLOOKUP(D143,$N$7:$Z$19,10,FALSE)</f>
        <v>0</v>
      </c>
      <c r="E144" s="8">
        <f>HLOOKUP(E143,$N$7:$Z$19,10,FALSE)</f>
        <v>0</v>
      </c>
      <c r="F144" s="8"/>
      <c r="G144" s="8">
        <f>HLOOKUP(G143,$N$7:$Z$19,10,FALSE)</f>
        <v>0</v>
      </c>
      <c r="H144" s="8">
        <f>HLOOKUP(H143,$N$7:$Z$19,10,FALSE)</f>
        <v>25</v>
      </c>
      <c r="I144" s="8">
        <f>HLOOKUP(I143,$N$7:$Z$19,10,FALSE)</f>
        <v>19</v>
      </c>
      <c r="J144" s="8">
        <f>HLOOKUP(J143,$N$7:$Z$19,10,FALSE)</f>
        <v>0</v>
      </c>
      <c r="K144" s="8"/>
      <c r="L144" s="4"/>
    </row>
    <row r="145" spans="1:12" ht="15">
      <c r="A145" s="5" t="s">
        <v>31</v>
      </c>
      <c r="B145" s="11">
        <v>0.611111111111104</v>
      </c>
      <c r="C145" s="9" t="s">
        <v>35</v>
      </c>
      <c r="D145" s="9"/>
      <c r="E145" s="9"/>
      <c r="F145" s="9" t="s">
        <v>37</v>
      </c>
      <c r="G145" s="9"/>
      <c r="H145" s="9"/>
      <c r="I145" s="9" t="s">
        <v>36</v>
      </c>
      <c r="J145" s="9" t="s">
        <v>38</v>
      </c>
      <c r="K145" s="9"/>
      <c r="L145" s="4"/>
    </row>
    <row r="146" spans="1:12" ht="15">
      <c r="A146" s="5"/>
      <c r="B146" s="12" t="s">
        <v>53</v>
      </c>
      <c r="C146" s="14">
        <v>0.00412962962962963</v>
      </c>
      <c r="D146" s="14"/>
      <c r="E146" s="14"/>
      <c r="F146" s="14">
        <v>0.004159722222222223</v>
      </c>
      <c r="G146" s="14"/>
      <c r="H146" s="14"/>
      <c r="I146" s="14">
        <v>0.004061689814814815</v>
      </c>
      <c r="J146" s="14">
        <v>0.004062499999999999</v>
      </c>
      <c r="K146" s="14"/>
      <c r="L146" s="4"/>
    </row>
    <row r="147" spans="1:12" ht="15">
      <c r="A147" s="3"/>
      <c r="B147" s="13" t="s">
        <v>49</v>
      </c>
      <c r="C147" s="8">
        <v>3</v>
      </c>
      <c r="D147" s="8">
        <f aca="true" t="shared" si="66" ref="D147:K147">IF(D145=0,0)</f>
        <v>0</v>
      </c>
      <c r="E147" s="8">
        <f t="shared" si="66"/>
        <v>0</v>
      </c>
      <c r="F147" s="8">
        <v>4</v>
      </c>
      <c r="G147" s="8">
        <f t="shared" si="66"/>
        <v>0</v>
      </c>
      <c r="H147" s="8">
        <f t="shared" si="66"/>
        <v>0</v>
      </c>
      <c r="I147" s="8">
        <v>1</v>
      </c>
      <c r="J147" s="8">
        <v>2</v>
      </c>
      <c r="K147" s="8">
        <f t="shared" si="66"/>
        <v>0</v>
      </c>
      <c r="L147" s="4"/>
    </row>
    <row r="148" spans="1:12" ht="15">
      <c r="A148" s="2"/>
      <c r="B148" s="13" t="s">
        <v>50</v>
      </c>
      <c r="C148" s="8">
        <f>HLOOKUP(C147,$N$7:$Z$19,3,FALSE)</f>
        <v>37</v>
      </c>
      <c r="D148" s="8">
        <f aca="true" t="shared" si="67" ref="D148:K148">HLOOKUP(D147,$N$7:$Z$19,3,FALSE)</f>
        <v>0</v>
      </c>
      <c r="E148" s="8">
        <f t="shared" si="67"/>
        <v>0</v>
      </c>
      <c r="F148" s="8">
        <f t="shared" si="67"/>
        <v>32</v>
      </c>
      <c r="G148" s="8">
        <f t="shared" si="67"/>
        <v>0</v>
      </c>
      <c r="H148" s="8">
        <f t="shared" si="67"/>
        <v>0</v>
      </c>
      <c r="I148" s="8">
        <f t="shared" si="67"/>
        <v>50</v>
      </c>
      <c r="J148" s="8">
        <f t="shared" si="67"/>
        <v>43</v>
      </c>
      <c r="K148" s="8">
        <f t="shared" si="67"/>
        <v>0</v>
      </c>
      <c r="L148" s="4"/>
    </row>
    <row r="149" spans="1:12" ht="15">
      <c r="A149" s="5" t="s">
        <v>32</v>
      </c>
      <c r="B149" s="11">
        <v>0.618055555555548</v>
      </c>
      <c r="C149" s="9"/>
      <c r="D149" s="9"/>
      <c r="E149" s="9" t="s">
        <v>35</v>
      </c>
      <c r="F149" s="9"/>
      <c r="G149" s="9" t="s">
        <v>37</v>
      </c>
      <c r="H149" s="9" t="s">
        <v>36</v>
      </c>
      <c r="I149" s="9"/>
      <c r="J149" s="9"/>
      <c r="K149" s="9" t="s">
        <v>38</v>
      </c>
      <c r="L149" s="4"/>
    </row>
    <row r="150" spans="1:12" ht="15">
      <c r="A150" s="5"/>
      <c r="B150" s="12" t="s">
        <v>53</v>
      </c>
      <c r="C150" s="14"/>
      <c r="D150" s="14"/>
      <c r="E150" s="14">
        <v>0.004818171296296296</v>
      </c>
      <c r="F150" s="14"/>
      <c r="G150" s="14">
        <v>0.0045346064814814815</v>
      </c>
      <c r="H150" s="14">
        <v>0.004352662037037037</v>
      </c>
      <c r="I150" s="14"/>
      <c r="J150" s="14"/>
      <c r="K150" s="14">
        <v>0.005098263888888889</v>
      </c>
      <c r="L150" s="4"/>
    </row>
    <row r="151" spans="1:12" ht="15">
      <c r="A151" s="3"/>
      <c r="B151" s="13" t="s">
        <v>49</v>
      </c>
      <c r="C151" s="8">
        <f aca="true" t="shared" si="68" ref="C151:J151">IF(C149=0,0)</f>
        <v>0</v>
      </c>
      <c r="D151" s="8">
        <f t="shared" si="68"/>
        <v>0</v>
      </c>
      <c r="E151" s="8">
        <v>7</v>
      </c>
      <c r="F151" s="8">
        <f t="shared" si="68"/>
        <v>0</v>
      </c>
      <c r="G151" s="8">
        <v>6</v>
      </c>
      <c r="H151" s="8">
        <v>5</v>
      </c>
      <c r="I151" s="8">
        <f t="shared" si="68"/>
        <v>0</v>
      </c>
      <c r="J151" s="8">
        <f t="shared" si="68"/>
        <v>0</v>
      </c>
      <c r="K151" s="8">
        <v>8</v>
      </c>
      <c r="L151" s="4"/>
    </row>
    <row r="152" spans="1:12" ht="15">
      <c r="A152" s="2"/>
      <c r="B152" s="13" t="s">
        <v>50</v>
      </c>
      <c r="C152" s="8">
        <f>HLOOKUP(C151,$N$7:$Z$19,3,FALSE)</f>
        <v>0</v>
      </c>
      <c r="D152" s="8">
        <f aca="true" t="shared" si="69" ref="D152:K152">HLOOKUP(D151,$N$7:$Z$19,3,FALSE)</f>
        <v>0</v>
      </c>
      <c r="E152" s="8">
        <f t="shared" si="69"/>
        <v>23</v>
      </c>
      <c r="F152" s="8">
        <f t="shared" si="69"/>
        <v>0</v>
      </c>
      <c r="G152" s="8">
        <f t="shared" si="69"/>
        <v>25</v>
      </c>
      <c r="H152" s="8">
        <f t="shared" si="69"/>
        <v>28</v>
      </c>
      <c r="I152" s="8">
        <f t="shared" si="69"/>
        <v>0</v>
      </c>
      <c r="J152" s="8">
        <f t="shared" si="69"/>
        <v>0</v>
      </c>
      <c r="K152" s="8">
        <f t="shared" si="69"/>
        <v>21</v>
      </c>
      <c r="L152" s="4"/>
    </row>
    <row r="153" spans="1:12" ht="15">
      <c r="A153" s="5" t="s">
        <v>33</v>
      </c>
      <c r="B153" s="11">
        <v>0.624999999999992</v>
      </c>
      <c r="C153" s="9" t="s">
        <v>37</v>
      </c>
      <c r="D153" s="9"/>
      <c r="E153" s="9"/>
      <c r="F153" s="9" t="s">
        <v>38</v>
      </c>
      <c r="G153" s="9"/>
      <c r="H153" s="9"/>
      <c r="I153" s="9" t="s">
        <v>35</v>
      </c>
      <c r="J153" s="9" t="s">
        <v>36</v>
      </c>
      <c r="K153" s="9"/>
      <c r="L153" s="4"/>
    </row>
    <row r="154" spans="1:12" ht="15">
      <c r="A154" s="5"/>
      <c r="B154" s="12" t="s">
        <v>53</v>
      </c>
      <c r="C154" s="14">
        <v>0.003648263888888889</v>
      </c>
      <c r="D154" s="14"/>
      <c r="E154" s="14"/>
      <c r="F154" s="14">
        <v>0.0037848379629629634</v>
      </c>
      <c r="G154" s="14"/>
      <c r="H154" s="14"/>
      <c r="I154" s="14">
        <v>0.003628472222222222</v>
      </c>
      <c r="J154" s="14">
        <v>0.0036980324074074073</v>
      </c>
      <c r="K154" s="14"/>
      <c r="L154" s="4"/>
    </row>
    <row r="155" spans="1:12" ht="15">
      <c r="A155" s="3"/>
      <c r="B155" s="13" t="s">
        <v>49</v>
      </c>
      <c r="C155" s="8">
        <v>2</v>
      </c>
      <c r="D155" s="8">
        <f aca="true" t="shared" si="70" ref="D155:K155">IF(D153=0,0)</f>
        <v>0</v>
      </c>
      <c r="E155" s="8">
        <f t="shared" si="70"/>
        <v>0</v>
      </c>
      <c r="F155" s="8">
        <v>5</v>
      </c>
      <c r="G155" s="8">
        <f t="shared" si="70"/>
        <v>0</v>
      </c>
      <c r="H155" s="8">
        <f t="shared" si="70"/>
        <v>0</v>
      </c>
      <c r="I155" s="8">
        <v>1</v>
      </c>
      <c r="J155" s="8">
        <v>4</v>
      </c>
      <c r="K155" s="8">
        <f t="shared" si="70"/>
        <v>0</v>
      </c>
      <c r="L155" s="4"/>
    </row>
    <row r="156" spans="1:12" ht="15">
      <c r="A156" s="2"/>
      <c r="B156" s="13" t="s">
        <v>50</v>
      </c>
      <c r="C156" s="8">
        <f>HLOOKUP(C155,$N$7:$Z$19,3,FALSE)</f>
        <v>43</v>
      </c>
      <c r="D156" s="8">
        <f aca="true" t="shared" si="71" ref="D156:K156">HLOOKUP(D155,$N$7:$Z$19,3,FALSE)</f>
        <v>0</v>
      </c>
      <c r="E156" s="8">
        <f t="shared" si="71"/>
        <v>0</v>
      </c>
      <c r="F156" s="8">
        <f t="shared" si="71"/>
        <v>28</v>
      </c>
      <c r="G156" s="8">
        <f t="shared" si="71"/>
        <v>0</v>
      </c>
      <c r="H156" s="8">
        <f t="shared" si="71"/>
        <v>0</v>
      </c>
      <c r="I156" s="8">
        <f t="shared" si="71"/>
        <v>50</v>
      </c>
      <c r="J156" s="8">
        <f t="shared" si="71"/>
        <v>32</v>
      </c>
      <c r="K156" s="8">
        <f t="shared" si="71"/>
        <v>0</v>
      </c>
      <c r="L156" s="4"/>
    </row>
    <row r="157" spans="1:12" ht="15">
      <c r="A157" s="5" t="s">
        <v>34</v>
      </c>
      <c r="B157" s="11">
        <v>0.631944444444436</v>
      </c>
      <c r="C157" s="9"/>
      <c r="D157" s="9"/>
      <c r="E157" s="9" t="s">
        <v>38</v>
      </c>
      <c r="F157" s="9"/>
      <c r="G157" s="9" t="s">
        <v>36</v>
      </c>
      <c r="H157" s="9" t="s">
        <v>35</v>
      </c>
      <c r="I157" s="9"/>
      <c r="J157" s="9"/>
      <c r="K157" s="9" t="s">
        <v>37</v>
      </c>
      <c r="L157" s="4"/>
    </row>
    <row r="158" spans="1:12" ht="15">
      <c r="A158" s="5"/>
      <c r="B158" s="12" t="s">
        <v>53</v>
      </c>
      <c r="C158" s="14"/>
      <c r="D158" s="14"/>
      <c r="E158" s="14">
        <v>0.004140625</v>
      </c>
      <c r="F158" s="14"/>
      <c r="G158" s="14">
        <v>0.00442650462962963</v>
      </c>
      <c r="H158" s="14">
        <v>0.003659722222222222</v>
      </c>
      <c r="I158" s="14"/>
      <c r="J158" s="14"/>
      <c r="K158" s="14">
        <v>0.0039797453703703705</v>
      </c>
      <c r="L158" s="4"/>
    </row>
    <row r="159" spans="2:12" ht="15">
      <c r="B159" s="13" t="s">
        <v>49</v>
      </c>
      <c r="C159" s="8">
        <f aca="true" t="shared" si="72" ref="C159:J159">IF(C157=0,0)</f>
        <v>0</v>
      </c>
      <c r="D159" s="8">
        <f t="shared" si="72"/>
        <v>0</v>
      </c>
      <c r="E159" s="8">
        <v>7</v>
      </c>
      <c r="F159" s="8">
        <f t="shared" si="72"/>
        <v>0</v>
      </c>
      <c r="G159" s="8">
        <v>8</v>
      </c>
      <c r="H159" s="8">
        <v>3</v>
      </c>
      <c r="I159" s="8">
        <f t="shared" si="72"/>
        <v>0</v>
      </c>
      <c r="J159" s="8">
        <f t="shared" si="72"/>
        <v>0</v>
      </c>
      <c r="K159" s="8">
        <v>6</v>
      </c>
      <c r="L159" s="4"/>
    </row>
    <row r="160" spans="2:11" ht="15">
      <c r="B160" s="13" t="s">
        <v>50</v>
      </c>
      <c r="C160" s="8">
        <f>HLOOKUP(C159,$N$7:$Z$19,3,FALSE)</f>
        <v>0</v>
      </c>
      <c r="D160" s="8">
        <f aca="true" t="shared" si="73" ref="D160:K160">HLOOKUP(D159,$N$7:$Z$19,3,FALSE)</f>
        <v>0</v>
      </c>
      <c r="E160" s="8">
        <f t="shared" si="73"/>
        <v>23</v>
      </c>
      <c r="F160" s="8">
        <f t="shared" si="73"/>
        <v>0</v>
      </c>
      <c r="G160" s="8">
        <f t="shared" si="73"/>
        <v>21</v>
      </c>
      <c r="H160" s="8">
        <f t="shared" si="73"/>
        <v>37</v>
      </c>
      <c r="I160" s="8">
        <f t="shared" si="73"/>
        <v>0</v>
      </c>
      <c r="J160" s="8">
        <f t="shared" si="73"/>
        <v>0</v>
      </c>
      <c r="K160" s="8">
        <f t="shared" si="73"/>
        <v>25</v>
      </c>
    </row>
    <row r="161" spans="1:11" ht="15">
      <c r="A161" s="5"/>
      <c r="B161" s="11"/>
      <c r="C161" s="7" t="s">
        <v>40</v>
      </c>
      <c r="D161" s="7" t="s">
        <v>44</v>
      </c>
      <c r="E161" s="7" t="s">
        <v>42</v>
      </c>
      <c r="F161" s="7" t="s">
        <v>41</v>
      </c>
      <c r="G161" s="7" t="s">
        <v>43</v>
      </c>
      <c r="H161" s="7" t="s">
        <v>45</v>
      </c>
      <c r="I161" s="7" t="s">
        <v>46</v>
      </c>
      <c r="J161" s="7" t="s">
        <v>47</v>
      </c>
      <c r="K161" s="7" t="s">
        <v>48</v>
      </c>
    </row>
    <row r="162" spans="2:11" ht="15">
      <c r="B162" s="10" t="s">
        <v>79</v>
      </c>
      <c r="C162">
        <v>74</v>
      </c>
      <c r="D162">
        <v>8</v>
      </c>
      <c r="E162">
        <v>28</v>
      </c>
      <c r="F162">
        <v>100</v>
      </c>
      <c r="G162">
        <v>25</v>
      </c>
      <c r="H162">
        <v>86</v>
      </c>
      <c r="I162">
        <v>56</v>
      </c>
      <c r="J162">
        <v>64</v>
      </c>
      <c r="K162">
        <v>28</v>
      </c>
    </row>
    <row r="163" spans="2:11" ht="15">
      <c r="B163" s="10" t="s">
        <v>80</v>
      </c>
      <c r="C163">
        <v>56</v>
      </c>
      <c r="E163">
        <v>23</v>
      </c>
      <c r="F163">
        <v>75</v>
      </c>
      <c r="G163">
        <v>24</v>
      </c>
      <c r="H163">
        <v>65</v>
      </c>
      <c r="I163">
        <v>50</v>
      </c>
      <c r="J163">
        <v>60</v>
      </c>
      <c r="K163">
        <v>25</v>
      </c>
    </row>
    <row r="164" spans="2:11" ht="15">
      <c r="B164" s="10" t="s">
        <v>81</v>
      </c>
      <c r="C164">
        <v>43</v>
      </c>
      <c r="F164">
        <v>52</v>
      </c>
      <c r="G164">
        <v>21</v>
      </c>
      <c r="H164">
        <v>50</v>
      </c>
      <c r="I164">
        <v>50</v>
      </c>
      <c r="J164">
        <v>48</v>
      </c>
      <c r="K164">
        <v>25</v>
      </c>
    </row>
    <row r="165" spans="2:11" ht="15">
      <c r="B165" s="10" t="s">
        <v>82</v>
      </c>
      <c r="C165">
        <v>50</v>
      </c>
      <c r="E165">
        <v>37</v>
      </c>
      <c r="F165">
        <v>86</v>
      </c>
      <c r="G165">
        <v>56</v>
      </c>
      <c r="H165">
        <v>64</v>
      </c>
      <c r="I165">
        <v>74</v>
      </c>
      <c r="J165">
        <v>100</v>
      </c>
      <c r="K165">
        <v>25</v>
      </c>
    </row>
    <row r="166" spans="2:11" ht="15">
      <c r="B166" s="10" t="s">
        <v>83</v>
      </c>
      <c r="C166">
        <v>37</v>
      </c>
      <c r="E166">
        <v>25</v>
      </c>
      <c r="F166">
        <v>75</v>
      </c>
      <c r="G166">
        <v>25</v>
      </c>
      <c r="H166">
        <v>48</v>
      </c>
      <c r="I166">
        <v>65</v>
      </c>
      <c r="J166">
        <v>56</v>
      </c>
      <c r="K166">
        <v>14</v>
      </c>
    </row>
    <row r="167" spans="2:11" ht="15">
      <c r="B167" s="10" t="s">
        <v>84</v>
      </c>
      <c r="C167">
        <v>24</v>
      </c>
      <c r="E167">
        <v>23</v>
      </c>
      <c r="F167">
        <v>50</v>
      </c>
      <c r="G167">
        <v>19</v>
      </c>
      <c r="H167">
        <v>32</v>
      </c>
      <c r="I167">
        <v>50</v>
      </c>
      <c r="J167">
        <v>43</v>
      </c>
      <c r="K167">
        <v>21</v>
      </c>
    </row>
    <row r="168" spans="2:11" ht="15">
      <c r="B168" s="10" t="s">
        <v>85</v>
      </c>
      <c r="C168">
        <v>43</v>
      </c>
      <c r="F168">
        <v>50</v>
      </c>
      <c r="G168">
        <v>19</v>
      </c>
      <c r="H168">
        <v>43</v>
      </c>
      <c r="I168">
        <v>50</v>
      </c>
      <c r="J168">
        <v>43</v>
      </c>
      <c r="K168">
        <v>21</v>
      </c>
    </row>
    <row r="169" spans="3:11" ht="15">
      <c r="C169">
        <f>SUM(C162:C168)</f>
        <v>327</v>
      </c>
      <c r="D169">
        <f aca="true" t="shared" si="74" ref="D169:K169">SUM(D162:D168)</f>
        <v>8</v>
      </c>
      <c r="E169">
        <f t="shared" si="74"/>
        <v>136</v>
      </c>
      <c r="F169">
        <f t="shared" si="74"/>
        <v>488</v>
      </c>
      <c r="G169">
        <f t="shared" si="74"/>
        <v>189</v>
      </c>
      <c r="H169">
        <f t="shared" si="74"/>
        <v>388</v>
      </c>
      <c r="I169">
        <f t="shared" si="74"/>
        <v>395</v>
      </c>
      <c r="J169">
        <f t="shared" si="74"/>
        <v>414</v>
      </c>
      <c r="K169">
        <f t="shared" si="74"/>
        <v>159</v>
      </c>
    </row>
    <row r="170" spans="3:11" ht="15">
      <c r="C170" s="7" t="s">
        <v>40</v>
      </c>
      <c r="D170" s="7" t="s">
        <v>44</v>
      </c>
      <c r="E170" s="7" t="s">
        <v>42</v>
      </c>
      <c r="F170" s="7" t="s">
        <v>41</v>
      </c>
      <c r="G170" s="7" t="s">
        <v>43</v>
      </c>
      <c r="H170" s="7" t="s">
        <v>45</v>
      </c>
      <c r="I170" s="7" t="s">
        <v>46</v>
      </c>
      <c r="J170" s="7" t="s">
        <v>47</v>
      </c>
      <c r="K170" s="7" t="s">
        <v>48</v>
      </c>
    </row>
    <row r="171" spans="1:11" ht="15">
      <c r="A171" t="s">
        <v>86</v>
      </c>
      <c r="B171" s="10" t="s">
        <v>87</v>
      </c>
      <c r="C171" s="4">
        <v>5</v>
      </c>
      <c r="D171" s="4">
        <v>9</v>
      </c>
      <c r="E171" s="4">
        <v>8</v>
      </c>
      <c r="F171" s="4">
        <v>1</v>
      </c>
      <c r="G171" s="4">
        <v>6</v>
      </c>
      <c r="H171" s="4">
        <v>4</v>
      </c>
      <c r="I171" s="4">
        <v>3</v>
      </c>
      <c r="J171" s="4">
        <v>2</v>
      </c>
      <c r="K171" s="4">
        <v>7</v>
      </c>
    </row>
  </sheetData>
  <sheetProtection/>
  <mergeCells count="1">
    <mergeCell ref="C2:K2"/>
  </mergeCells>
  <conditionalFormatting sqref="C7:K8 C11:K12 C15:K16 C19:K20 C23:K24 C27:K28 C33:K36 C39:K40 C43:K44 C47:K48 C51:K52 C55:K56 C59:K60 C63:K64 C67:K68 C71:K72 C75:K76 C79:K80 C83:K84 C87:K88 C91:K92 C95:K96 C99:K100 C103:K104 C107:K108 C113:K116 C121:K124 C127:K128 C131:K132 C135:K136 C139:K140 C143:K144 C147:K148 C151:K152 C155:K156 C159:K160">
    <cfRule type="cellIs" priority="60" dxfId="14" operator="equal">
      <formula>0</formula>
    </cfRule>
  </conditionalFormatting>
  <conditionalFormatting sqref="C12 C24 C52 C60 C64 C84 C96 C108 C140 C156">
    <cfRule type="top10" priority="14" dxfId="0" stopIfTrue="1" rank="3"/>
  </conditionalFormatting>
  <conditionalFormatting sqref="C44 C76 C88 C148">
    <cfRule type="top10" priority="13" dxfId="1" stopIfTrue="1" rank="3"/>
  </conditionalFormatting>
  <conditionalFormatting sqref="F8 F20 F35 F40 F56 F76 F88 F104 F115 F128 F148">
    <cfRule type="top10" priority="12" dxfId="1" stopIfTrue="1" rank="3"/>
  </conditionalFormatting>
  <conditionalFormatting sqref="F12 F24 F48 F60 F64 F84 F96 F108 F123 F136 F140 F156">
    <cfRule type="top10" priority="11" dxfId="0" stopIfTrue="1" rank="3"/>
  </conditionalFormatting>
  <conditionalFormatting sqref="G8 G35 G44 G115 G128 G152">
    <cfRule type="top10" priority="10" dxfId="1" stopIfTrue="1" rank="3"/>
  </conditionalFormatting>
  <conditionalFormatting sqref="G160 G140 G123 G100 G80 G64 G52">
    <cfRule type="top10" priority="9" dxfId="0" stopIfTrue="1" rank="3"/>
  </conditionalFormatting>
  <conditionalFormatting sqref="H8 H20 H35 H40 H76 H92 H104 H132 H152">
    <cfRule type="top10" priority="8" dxfId="1" stopIfTrue="1" rank="3"/>
  </conditionalFormatting>
  <conditionalFormatting sqref="H160 H144 H136 H108 H100 H80 H68 H60 H48 H28 H12">
    <cfRule type="top10" priority="7" dxfId="0" stopIfTrue="1" rank="3"/>
  </conditionalFormatting>
  <conditionalFormatting sqref="I8 I16 I40 I76 I92 I104 I132 I148">
    <cfRule type="top10" priority="6" dxfId="1" stopIfTrue="1" rank="3"/>
  </conditionalFormatting>
  <conditionalFormatting sqref="I156 I144 I108 I96 I48 I12">
    <cfRule type="top10" priority="5" dxfId="0" stopIfTrue="1" rank="3"/>
  </conditionalFormatting>
  <conditionalFormatting sqref="J8 J16 J35 J40 J56 J76 J88 J104 J115 J128 J148">
    <cfRule type="top10" priority="4" dxfId="1" stopIfTrue="1" rank="3"/>
  </conditionalFormatting>
  <conditionalFormatting sqref="J156 J140 J136 J123 J108 J96 J80 J64 J60 J48 J24 J12">
    <cfRule type="top10" priority="3" dxfId="0" stopIfTrue="1" rank="3"/>
  </conditionalFormatting>
  <conditionalFormatting sqref="K20 K44 K132 K152">
    <cfRule type="top10" priority="2" dxfId="1" stopIfTrue="1" rank="3"/>
  </conditionalFormatting>
  <conditionalFormatting sqref="K160 K140 K123 K100 K84 K68 K52 K28">
    <cfRule type="top10" priority="1" dxfId="0" stopIfTrue="1" rank="3"/>
  </conditionalFormatting>
  <dataValidations count="3">
    <dataValidation type="list" allowBlank="1" showInputMessage="1" showErrorMessage="1" sqref="L152 L148 L140 L136 L128 L123:L124 L96 L108 L104 L92 L84 L80 L35:L36 L156 L28 L132 L56 L88 L60 L100 L48 L115:L116 L44 L144 L76 L72 L64 L9 L52 L68 L40 C25:K25 L24 C13:K13 L12 L5:L6 L16 L20">
      <formula1>$M$4:$U$4</formula1>
    </dataValidation>
    <dataValidation type="list" allowBlank="1" showInputMessage="1" showErrorMessage="1" sqref="C81:K81 C105:K105 C89:K89 C101:K101 C157:K157 C133:K133 C145:K145 C93:K93 C65:K65 C45:K45 C149:K149 C73:K73 C57:K57 C69:K69 C41:K41 C37:K37 C21:K21 C9:K9 C125:K125 C17:K17 C137:K137 C61:K61 C53:K53 C49:K49 C85:K85 C97:K97 C77:K77 C129:K129 C141:K141 C153:K153 C5:K5">
      <formula1>$M$4:$Q$4</formula1>
    </dataValidation>
    <dataValidation type="list" allowBlank="1" showInputMessage="1" showErrorMessage="1" sqref="C29:K30 C109:K110 C117:K118">
      <formula1>$M$4:$AA$4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 Frake</dc:creator>
  <cp:keywords/>
  <dc:description/>
  <cp:lastModifiedBy>Schumacher Family</cp:lastModifiedBy>
  <dcterms:created xsi:type="dcterms:W3CDTF">2010-03-18T12:52:09Z</dcterms:created>
  <dcterms:modified xsi:type="dcterms:W3CDTF">2010-03-23T01:21:20Z</dcterms:modified>
  <cp:category/>
  <cp:version/>
  <cp:contentType/>
  <cp:contentStatus/>
</cp:coreProperties>
</file>